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 codeName="{3D1A710C-6663-3D7B-7F91-EC182F24A4BC}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F:\D\05.중개의학\35.연구벤치(Wet,Dry) 배정\2022_분양___▼\51.추가분양_22.10\100.추가분양 안내\"/>
    </mc:Choice>
  </mc:AlternateContent>
  <xr:revisionPtr revIDLastSave="0" documentId="13_ncr:1_{AABEE262-8E24-46E0-91E5-3BEECE71643D}" xr6:coauthVersionLast="36" xr6:coauthVersionMax="36" xr10:uidLastSave="{00000000-0000-0000-0000-000000000000}"/>
  <bookViews>
    <workbookView xWindow="360" yWindow="120" windowWidth="28035" windowHeight="12105" tabRatio="375" xr2:uid="{00000000-000D-0000-FFFF-FFFF00000000}"/>
  </bookViews>
  <sheets>
    <sheet name="별첨서류 1)_연구과제 전체 목록" sheetId="7" r:id="rId1"/>
    <sheet name="별첨서류 2)_연구원현황" sheetId="4" r:id="rId2"/>
    <sheet name="별첨서류 1)  작성예시" sheetId="5" r:id="rId3"/>
  </sheets>
  <functionGroups builtInGroupCount="19"/>
  <definedNames>
    <definedName name="_xlnm.Print_Area" localSheetId="2">'별첨서류 1)  작성예시'!$A$1:$N$17</definedName>
    <definedName name="_xlnm.Print_Area" localSheetId="0">'별첨서류 1)_연구과제 전체 목록'!$A$1:$N$26</definedName>
    <definedName name="_xlnm.Print_Area" localSheetId="1">'별첨서류 2)_연구원현황'!$A$1:$R$21</definedName>
  </definedNames>
  <calcPr calcId="191029"/>
</workbook>
</file>

<file path=xl/calcChain.xml><?xml version="1.0" encoding="utf-8"?>
<calcChain xmlns="http://schemas.openxmlformats.org/spreadsheetml/2006/main">
  <c r="I26" i="7" l="1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R24" i="7"/>
  <c r="S23" i="7"/>
  <c r="R18" i="7"/>
  <c r="S17" i="7"/>
  <c r="R12" i="7"/>
  <c r="S11" i="7"/>
  <c r="R20" i="7"/>
  <c r="S13" i="7"/>
  <c r="S12" i="7"/>
  <c r="R23" i="7"/>
  <c r="S22" i="7"/>
  <c r="R17" i="7"/>
  <c r="S16" i="7"/>
  <c r="R11" i="7"/>
  <c r="S10" i="7"/>
  <c r="S18" i="7"/>
  <c r="R22" i="7"/>
  <c r="S21" i="7"/>
  <c r="R16" i="7"/>
  <c r="S15" i="7"/>
  <c r="R10" i="7"/>
  <c r="S9" i="7"/>
  <c r="S25" i="7"/>
  <c r="S19" i="7"/>
  <c r="R25" i="7"/>
  <c r="R19" i="7"/>
  <c r="R13" i="7"/>
  <c r="R21" i="7"/>
  <c r="S20" i="7"/>
  <c r="R15" i="7"/>
  <c r="S14" i="7"/>
  <c r="R9" i="7"/>
  <c r="R14" i="7"/>
  <c r="S24" i="7"/>
  <c r="U24" i="7" l="1"/>
  <c r="Q24" i="7" s="1"/>
  <c r="J24" i="7" s="1"/>
  <c r="P24" i="7" s="1"/>
  <c r="U14" i="7"/>
  <c r="Q14" i="7" s="1"/>
  <c r="J14" i="7" s="1"/>
  <c r="P14" i="7" s="1"/>
  <c r="U20" i="7"/>
  <c r="Q20" i="7" s="1"/>
  <c r="J20" i="7" s="1"/>
  <c r="P20" i="7" s="1"/>
  <c r="U19" i="7"/>
  <c r="Q19" i="7" s="1"/>
  <c r="J19" i="7" s="1"/>
  <c r="P19" i="7" s="1"/>
  <c r="U25" i="7"/>
  <c r="Q25" i="7" s="1"/>
  <c r="J25" i="7" s="1"/>
  <c r="P25" i="7" s="1"/>
  <c r="U9" i="7"/>
  <c r="Q9" i="7" s="1"/>
  <c r="J9" i="7" s="1"/>
  <c r="U15" i="7"/>
  <c r="Q15" i="7" s="1"/>
  <c r="J15" i="7" s="1"/>
  <c r="P15" i="7" s="1"/>
  <c r="U21" i="7"/>
  <c r="Q21" i="7" s="1"/>
  <c r="J21" i="7" s="1"/>
  <c r="P21" i="7" s="1"/>
  <c r="U18" i="7"/>
  <c r="Q18" i="7" s="1"/>
  <c r="J18" i="7" s="1"/>
  <c r="P18" i="7" s="1"/>
  <c r="U10" i="7"/>
  <c r="Q10" i="7" s="1"/>
  <c r="J10" i="7" s="1"/>
  <c r="P10" i="7" s="1"/>
  <c r="U16" i="7"/>
  <c r="Q16" i="7" s="1"/>
  <c r="J16" i="7" s="1"/>
  <c r="P16" i="7" s="1"/>
  <c r="U22" i="7"/>
  <c r="Q22" i="7" s="1"/>
  <c r="J22" i="7" s="1"/>
  <c r="P22" i="7" s="1"/>
  <c r="U12" i="7"/>
  <c r="Q12" i="7" s="1"/>
  <c r="J12" i="7" s="1"/>
  <c r="P12" i="7" s="1"/>
  <c r="U13" i="7"/>
  <c r="Q13" i="7" s="1"/>
  <c r="J13" i="7" s="1"/>
  <c r="P13" i="7" s="1"/>
  <c r="U11" i="7"/>
  <c r="Q11" i="7" s="1"/>
  <c r="J11" i="7" s="1"/>
  <c r="P11" i="7" s="1"/>
  <c r="U17" i="7"/>
  <c r="Q17" i="7" s="1"/>
  <c r="J17" i="7" s="1"/>
  <c r="P17" i="7" s="1"/>
  <c r="U23" i="7"/>
  <c r="Q23" i="7" s="1"/>
  <c r="J23" i="7" s="1"/>
  <c r="P23" i="7" s="1"/>
  <c r="J26" i="7" l="1"/>
  <c r="P9" i="7"/>
  <c r="I31" i="5" l="1"/>
  <c r="R23" i="5"/>
  <c r="R20" i="5"/>
  <c r="R17" i="5"/>
  <c r="R9" i="5"/>
  <c r="R14" i="5"/>
  <c r="R26" i="5"/>
  <c r="R30" i="5"/>
  <c r="R25" i="5"/>
  <c r="R19" i="5"/>
  <c r="R18" i="5"/>
  <c r="R27" i="5"/>
  <c r="R16" i="5"/>
  <c r="R24" i="5"/>
  <c r="R13" i="5"/>
  <c r="R15" i="5"/>
  <c r="R29" i="5"/>
  <c r="R21" i="5"/>
  <c r="R10" i="5"/>
  <c r="R28" i="5"/>
  <c r="R12" i="5"/>
  <c r="R22" i="5"/>
  <c r="R11" i="5"/>
  <c r="S9" i="5"/>
  <c r="U9" i="5" l="1"/>
  <c r="Q9" i="5" s="1"/>
  <c r="J9" i="5" s="1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S30" i="5"/>
  <c r="S24" i="5"/>
  <c r="S17" i="5"/>
  <c r="S29" i="5"/>
  <c r="S19" i="5"/>
  <c r="S21" i="5"/>
  <c r="S11" i="5"/>
  <c r="S15" i="5"/>
  <c r="S26" i="5"/>
  <c r="S20" i="5"/>
  <c r="S27" i="5"/>
  <c r="S23" i="5"/>
  <c r="S18" i="5"/>
  <c r="S14" i="5"/>
  <c r="S22" i="5"/>
  <c r="S28" i="5"/>
  <c r="S25" i="5"/>
  <c r="S16" i="5"/>
  <c r="S10" i="5"/>
  <c r="S13" i="5"/>
  <c r="S12" i="5"/>
  <c r="U12" i="5" l="1"/>
  <c r="Q12" i="5" s="1"/>
  <c r="J12" i="5" s="1"/>
  <c r="U11" i="5"/>
  <c r="Q11" i="5" s="1"/>
  <c r="J11" i="5" s="1"/>
  <c r="U10" i="5"/>
  <c r="Q10" i="5" s="1"/>
  <c r="J10" i="5" s="1"/>
  <c r="U30" i="5"/>
  <c r="U24" i="5"/>
  <c r="U25" i="5"/>
  <c r="U26" i="5"/>
  <c r="U27" i="5"/>
  <c r="U29" i="5"/>
  <c r="U23" i="5"/>
  <c r="U28" i="5"/>
  <c r="U22" i="5"/>
  <c r="U20" i="5"/>
  <c r="U17" i="5"/>
  <c r="Q17" i="5" s="1"/>
  <c r="J17" i="5" s="1"/>
  <c r="U16" i="5"/>
  <c r="Q16" i="5" s="1"/>
  <c r="J16" i="5" s="1"/>
  <c r="U13" i="5"/>
  <c r="Q13" i="5" s="1"/>
  <c r="J13" i="5" s="1"/>
  <c r="U21" i="5"/>
  <c r="U18" i="5"/>
  <c r="Q18" i="5" s="1"/>
  <c r="J18" i="5" s="1"/>
  <c r="U14" i="5"/>
  <c r="Q14" i="5" s="1"/>
  <c r="J14" i="5" s="1"/>
  <c r="U19" i="5"/>
  <c r="U15" i="5"/>
  <c r="Q28" i="5" l="1"/>
  <c r="J28" i="5" s="1"/>
  <c r="P28" i="5" s="1"/>
  <c r="Q26" i="5"/>
  <c r="J26" i="5" s="1"/>
  <c r="P26" i="5" s="1"/>
  <c r="Q23" i="5"/>
  <c r="J23" i="5" s="1"/>
  <c r="P23" i="5" s="1"/>
  <c r="Q21" i="5"/>
  <c r="J21" i="5" s="1"/>
  <c r="P21" i="5" s="1"/>
  <c r="Q20" i="5"/>
  <c r="J20" i="5" s="1"/>
  <c r="P20" i="5" s="1"/>
  <c r="Q29" i="5"/>
  <c r="J29" i="5" s="1"/>
  <c r="P29" i="5" s="1"/>
  <c r="Q24" i="5"/>
  <c r="J24" i="5" s="1"/>
  <c r="P24" i="5" s="1"/>
  <c r="Q25" i="5"/>
  <c r="J25" i="5" s="1"/>
  <c r="P25" i="5" s="1"/>
  <c r="Q19" i="5"/>
  <c r="J19" i="5" s="1"/>
  <c r="P19" i="5" s="1"/>
  <c r="Q22" i="5"/>
  <c r="J22" i="5" s="1"/>
  <c r="P22" i="5" s="1"/>
  <c r="Q27" i="5"/>
  <c r="J27" i="5" s="1"/>
  <c r="P27" i="5" s="1"/>
  <c r="Q30" i="5"/>
  <c r="J30" i="5" s="1"/>
  <c r="P30" i="5" s="1"/>
  <c r="Q15" i="5"/>
  <c r="P18" i="5"/>
  <c r="P17" i="5"/>
  <c r="P16" i="5"/>
  <c r="P12" i="5"/>
  <c r="P10" i="5"/>
  <c r="P11" i="5"/>
  <c r="P13" i="5"/>
  <c r="P14" i="5"/>
  <c r="J31" i="5" l="1"/>
  <c r="P15" i="5"/>
  <c r="Q31" i="5"/>
  <c r="R31" i="5"/>
  <c r="P31" i="5" l="1"/>
  <c r="P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김선관</author>
  </authors>
  <commentList>
    <comment ref="F9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SNUH:
</t>
        </r>
        <r>
          <rPr>
            <sz val="14"/>
            <color indexed="81"/>
            <rFont val="돋움"/>
            <family val="3"/>
            <charset val="129"/>
          </rPr>
          <t>연구과제가</t>
        </r>
        <r>
          <rPr>
            <sz val="14"/>
            <color indexed="81"/>
            <rFont val="Tahoma"/>
            <family val="2"/>
          </rPr>
          <t xml:space="preserve"> 1</t>
        </r>
        <r>
          <rPr>
            <sz val="14"/>
            <color indexed="81"/>
            <rFont val="돋움"/>
            <family val="3"/>
            <charset val="129"/>
          </rPr>
          <t>년이상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연속되어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과제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번호가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분리된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경우
각각의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과제번호별로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연구기간</t>
        </r>
        <r>
          <rPr>
            <sz val="14"/>
            <color indexed="81"/>
            <rFont val="Tahoma"/>
            <family val="2"/>
          </rPr>
          <t>(</t>
        </r>
        <r>
          <rPr>
            <sz val="14"/>
            <color indexed="81"/>
            <rFont val="돋움"/>
            <family val="3"/>
            <charset val="129"/>
          </rPr>
          <t>시작일</t>
        </r>
        <r>
          <rPr>
            <sz val="14"/>
            <color indexed="81"/>
            <rFont val="Tahoma"/>
            <family val="2"/>
          </rPr>
          <t xml:space="preserve">, </t>
        </r>
        <r>
          <rPr>
            <sz val="14"/>
            <color indexed="81"/>
            <rFont val="돋움"/>
            <family val="3"/>
            <charset val="129"/>
          </rPr>
          <t>종료일</t>
        </r>
        <r>
          <rPr>
            <sz val="14"/>
            <color indexed="81"/>
            <rFont val="Tahoma"/>
            <family val="2"/>
          </rPr>
          <t xml:space="preserve">), </t>
        </r>
        <r>
          <rPr>
            <sz val="14"/>
            <color indexed="81"/>
            <rFont val="돋움"/>
            <family val="3"/>
            <charset val="129"/>
          </rPr>
          <t>총연구비를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구분하여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연차별로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각각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기록하여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주세요</t>
        </r>
        <r>
          <rPr>
            <sz val="14"/>
            <color indexed="81"/>
            <rFont val="Tahoma"/>
            <family val="2"/>
          </rPr>
          <t xml:space="preserve">. </t>
        </r>
        <r>
          <rPr>
            <sz val="14"/>
            <color indexed="81"/>
            <rFont val="돋움"/>
            <family val="3"/>
            <charset val="129"/>
          </rPr>
          <t>예</t>
        </r>
        <r>
          <rPr>
            <sz val="14"/>
            <color indexed="81"/>
            <rFont val="Tahoma"/>
            <family val="2"/>
          </rPr>
          <t>: 07(</t>
        </r>
        <r>
          <rPr>
            <sz val="14"/>
            <color indexed="81"/>
            <rFont val="돋움"/>
            <family val="3"/>
            <charset val="129"/>
          </rPr>
          <t>정부과제</t>
        </r>
        <r>
          <rPr>
            <sz val="14"/>
            <color indexed="81"/>
            <rFont val="Tahoma"/>
            <family val="2"/>
          </rPr>
          <t xml:space="preserve"> 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김선관</author>
    <author>SNUH</author>
  </authors>
  <commentList>
    <comment ref="J9" authorId="0" shapeId="0" xr:uid="{00000000-0006-0000-0200-000001000000}">
      <text>
        <r>
          <rPr>
            <b/>
            <sz val="9"/>
            <color indexed="81"/>
            <rFont val="돋움"/>
            <family val="3"/>
            <charset val="129"/>
          </rPr>
          <t>SNUH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돋움"/>
            <family val="3"/>
            <charset val="129"/>
          </rPr>
          <t>최근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년간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연구비를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SNUH: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연구과제가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년이상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연속되어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과제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분리된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
각각의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과제번호별로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연구기간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시작일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종료일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총연구비를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연차별로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: 07(</t>
        </r>
        <r>
          <rPr>
            <b/>
            <sz val="9"/>
            <color indexed="81"/>
            <rFont val="돋움"/>
            <family val="3"/>
            <charset val="129"/>
          </rPr>
          <t>정부과제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<sst xmlns="http://schemas.openxmlformats.org/spreadsheetml/2006/main" count="133" uniqueCount="76">
  <si>
    <t>연구과제명</t>
    <phoneticPr fontId="1" type="noConversion"/>
  </si>
  <si>
    <t>연구과제번호</t>
    <phoneticPr fontId="1" type="noConversion"/>
  </si>
  <si>
    <t>비고</t>
    <phoneticPr fontId="1" type="noConversion"/>
  </si>
  <si>
    <t>NO</t>
    <phoneticPr fontId="1" type="noConversion"/>
  </si>
  <si>
    <t>소속</t>
    <phoneticPr fontId="1" type="noConversion"/>
  </si>
  <si>
    <t>교수명</t>
    <phoneticPr fontId="1" type="noConversion"/>
  </si>
  <si>
    <t>채용여부
(단독/공동)</t>
    <phoneticPr fontId="1" type="noConversion"/>
  </si>
  <si>
    <t>별첨 1) 연구과제 전체 목록</t>
    <phoneticPr fontId="1" type="noConversion"/>
  </si>
  <si>
    <t>주관기관 
(병원/대학)</t>
    <phoneticPr fontId="1" type="noConversion"/>
  </si>
  <si>
    <t>비고</t>
    <phoneticPr fontId="1" type="noConversion"/>
  </si>
  <si>
    <t>공동교수
부담금액 (월)</t>
    <phoneticPr fontId="1" type="noConversion"/>
  </si>
  <si>
    <t>※ 구분(직위)
(위 명시된 직위
선택하여 기재)</t>
    <phoneticPr fontId="1" type="noConversion"/>
  </si>
  <si>
    <t>채용일
(yyyy-mm-dd)</t>
    <phoneticPr fontId="1" type="noConversion"/>
  </si>
  <si>
    <t>급여액(월)</t>
    <phoneticPr fontId="1" type="noConversion"/>
  </si>
  <si>
    <t>시작일
(yyyy-mm-dd)</t>
    <phoneticPr fontId="1" type="noConversion"/>
  </si>
  <si>
    <t>종료일
(yyyy-mm-dd)</t>
    <phoneticPr fontId="1" type="noConversion"/>
  </si>
  <si>
    <t>사번</t>
    <phoneticPr fontId="1" type="noConversion"/>
  </si>
  <si>
    <t>사번</t>
    <phoneticPr fontId="1" type="noConversion"/>
  </si>
  <si>
    <t>소속</t>
    <phoneticPr fontId="1" type="noConversion"/>
  </si>
  <si>
    <t>지원기관
(발주기관)</t>
    <phoneticPr fontId="1" type="noConversion"/>
  </si>
  <si>
    <t>교수명
(연구책임자)</t>
    <phoneticPr fontId="1" type="noConversion"/>
  </si>
  <si>
    <t>연구(과제)기간</t>
    <phoneticPr fontId="1" type="noConversion"/>
  </si>
  <si>
    <t>책임교수</t>
    <phoneticPr fontId="1" type="noConversion"/>
  </si>
  <si>
    <t>3년간
연구비</t>
    <phoneticPr fontId="1" type="noConversion"/>
  </si>
  <si>
    <t>3년간</t>
    <phoneticPr fontId="1" type="noConversion"/>
  </si>
  <si>
    <t>총 연구
개월1</t>
    <phoneticPr fontId="1" type="noConversion"/>
  </si>
  <si>
    <t>총 연구
개월2</t>
    <phoneticPr fontId="1" type="noConversion"/>
  </si>
  <si>
    <t>연구비/월</t>
    <phoneticPr fontId="1" type="noConversion"/>
  </si>
  <si>
    <t>개월수</t>
    <phoneticPr fontId="1" type="noConversion"/>
  </si>
  <si>
    <t>합계</t>
    <phoneticPr fontId="1" type="noConversion"/>
  </si>
  <si>
    <t>해당 없음</t>
    <phoneticPr fontId="1" type="noConversion"/>
  </si>
  <si>
    <t>임상위탁과제 V(50%)</t>
    <phoneticPr fontId="1" type="noConversion"/>
  </si>
  <si>
    <t>비교</t>
    <phoneticPr fontId="1" type="noConversion"/>
  </si>
  <si>
    <t>감마나이프 방사선수술장비 선량 평가 정밀측정기술 국제표준화</t>
  </si>
  <si>
    <t>충북대병원 오송 중입자치료연구센터 사업 기획 및 타당성 조사 연구용역</t>
  </si>
  <si>
    <t>소조사야 필드 맞춤형 미세 섬광체 검출기 개발</t>
  </si>
  <si>
    <t xml:space="preserve">미세유체열량계 기반 흡수선량 절대측정 표준검출기 설계특성연구 및 성능 검증 </t>
  </si>
  <si>
    <t>과학기술정보통신부</t>
  </si>
  <si>
    <t>대학</t>
  </si>
  <si>
    <t>산업통상자원부</t>
  </si>
  <si>
    <t>xxxxxxx</t>
    <phoneticPr fontId="1" type="noConversion"/>
  </si>
  <si>
    <t>xxxxx</t>
    <phoneticPr fontId="1" type="noConversion"/>
  </si>
  <si>
    <t>2019.1~2021.12
3년간 해당연구비 (원)</t>
    <phoneticPr fontId="1" type="noConversion"/>
  </si>
  <si>
    <t>V</t>
    <phoneticPr fontId="1" type="noConversion"/>
  </si>
  <si>
    <t>07-20170491</t>
    <phoneticPr fontId="1" type="noConversion"/>
  </si>
  <si>
    <t>07-20180391</t>
    <phoneticPr fontId="1" type="noConversion"/>
  </si>
  <si>
    <t>07-20190382</t>
    <phoneticPr fontId="1" type="noConversion"/>
  </si>
  <si>
    <t>연구원</t>
    <phoneticPr fontId="1" type="noConversion"/>
  </si>
  <si>
    <t>성명</t>
    <phoneticPr fontId="1" type="noConversion"/>
  </si>
  <si>
    <t>현 근무지</t>
    <phoneticPr fontId="1" type="noConversion"/>
  </si>
  <si>
    <t xml:space="preserve">1. 구분 (직위) : 연구전담의 / 연구전임의 / 석.박사 학생  / postdoc  / 연구교수  / 연구원 </t>
    <phoneticPr fontId="1" type="noConversion"/>
  </si>
  <si>
    <t>CMI 상주근무여부(O,X)</t>
    <phoneticPr fontId="1" type="noConversion"/>
  </si>
  <si>
    <t>벤치(책상)
번호</t>
    <phoneticPr fontId="1" type="noConversion"/>
  </si>
  <si>
    <t xml:space="preserve"> 예) 연구기간 : 2018년 1월 1일 - 2022년 12월 31일 (5년)
     총연구비 : 5억원
     3년간 해당기간 연구비란에 3억원으로 계산됨 (해당기간을 월단위로 계산하여 기재)</t>
    <phoneticPr fontId="1" type="noConversion"/>
  </si>
  <si>
    <t>연구기간 동안
총 연구비(원)</t>
    <phoneticPr fontId="1" type="noConversion"/>
  </si>
  <si>
    <t>2. 위탁(임상)과제는 해당기간 연구비의 50%를 산정,  위탁(임상)과제 여부란에 표기하여 주시기 바랍니다.</t>
    <phoneticPr fontId="1" type="noConversion"/>
  </si>
  <si>
    <t>위탁(임상)과제 여부 
Check(V)</t>
    <phoneticPr fontId="1" type="noConversion"/>
  </si>
  <si>
    <t>800-20170425</t>
    <phoneticPr fontId="1" type="noConversion"/>
  </si>
  <si>
    <t>800-20200272</t>
    <phoneticPr fontId="1" type="noConversion"/>
  </si>
  <si>
    <t>800-20200385</t>
    <phoneticPr fontId="1" type="noConversion"/>
  </si>
  <si>
    <t>한림대학교병원</t>
    <phoneticPr fontId="1" type="noConversion"/>
  </si>
  <si>
    <t>책임교수(공동연구교수)</t>
    <phoneticPr fontId="1" type="noConversion"/>
  </si>
  <si>
    <t>타연구
교수명</t>
    <phoneticPr fontId="1" type="noConversion"/>
  </si>
  <si>
    <t>타(공동) 연구자와 공동부담시</t>
    <phoneticPr fontId="1" type="noConversion"/>
  </si>
  <si>
    <t>타 연구 교수
부담금액 (월)</t>
    <phoneticPr fontId="1" type="noConversion"/>
  </si>
  <si>
    <t>생년월일
(yyyy--mm-dd)</t>
    <phoneticPr fontId="1" type="noConversion"/>
  </si>
  <si>
    <t>2. 현 근무지는 CMI 상주여부와 근무지 벤치번호를 기입하여 주세요.  신규신청인 경우 벤치번호는 공백</t>
    <phoneticPr fontId="1" type="noConversion"/>
  </si>
  <si>
    <t>3. 공동연구원의 경우 "타(공동) 연구자와 공동부담"란에 공동연구 교수명과 급여부담액을 기재</t>
    <phoneticPr fontId="1" type="noConversion"/>
  </si>
  <si>
    <r>
      <t xml:space="preserve">4. 기존 의학연구혁신센터에 </t>
    </r>
    <r>
      <rPr>
        <b/>
        <sz val="16"/>
        <color theme="1"/>
        <rFont val="맑은 고딕"/>
        <family val="3"/>
        <charset val="129"/>
        <scheme val="major"/>
      </rPr>
      <t>연구코디네이터(CRC, 연구간호사)들을 연구원으로 등록하여 상주근무하는 경우는 불허합니다.</t>
    </r>
    <phoneticPr fontId="1" type="noConversion"/>
  </si>
  <si>
    <t xml:space="preserve">     (시작 또는 종료일이 2019년1월이후 자료만)</t>
    <phoneticPr fontId="1" type="noConversion"/>
  </si>
  <si>
    <t>계</t>
    <phoneticPr fontId="1" type="noConversion"/>
  </si>
  <si>
    <t>2. 아래의 표는 CRIS 및 의과대학 연구시스템 연구과제 목록(화면명 :연구과제관리-과제정보조회)을 반드시 Download한 자료로 작성하여 주시기 바랍니다.</t>
    <phoneticPr fontId="1" type="noConversion"/>
  </si>
  <si>
    <r>
      <t xml:space="preserve">2. 아래의 표는 </t>
    </r>
    <r>
      <rPr>
        <b/>
        <sz val="14"/>
        <color rgb="FF0000FF"/>
        <rFont val="맑은 고딕"/>
        <family val="3"/>
        <charset val="129"/>
        <scheme val="major"/>
      </rPr>
      <t>CRIS 및 의과대학 연구시스템 연구과제 목록(화면명 :연구과제관리-과제정보조회)을 반드시 Download</t>
    </r>
    <r>
      <rPr>
        <sz val="14"/>
        <color theme="1"/>
        <rFont val="맑은 고딕"/>
        <family val="3"/>
        <charset val="129"/>
        <scheme val="major"/>
      </rPr>
      <t>한 자료로 작성하여 주시기 바랍니다.(시작 또는 종료일이 2019년1월이후 자료만)</t>
    </r>
    <phoneticPr fontId="1" type="noConversion"/>
  </si>
  <si>
    <t xml:space="preserve">1. 주관이 병원 및 의과대학인 연구과제 3년간 연구비 (2019년 1월 1일부터 2021년 12월 31일, 종료된 과제도 포함), 당해년도(2022년도) 신규 수주과제도 작성하여 주시기 바랍니다.   </t>
    <phoneticPr fontId="1" type="noConversion"/>
  </si>
  <si>
    <t>별첨 2) 상주 연구원 현황 (연구코디네이터(CRC, 연구간호사)는 제외)</t>
    <phoneticPr fontId="1" type="noConversion"/>
  </si>
  <si>
    <t>별첨 1) 연구과제 전체 목록(예시)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</si>
</sst>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0_ "/>
    <numFmt numFmtId="178" formatCode="_-* #,##0_-;\-* #,##0_-;_-* &quot;-&quot;??_-;_-@_-"/>
    <numFmt numFmtId="179" formatCode="#,##0_ "/>
    <numFmt numFmtId="180" formatCode="#,##0_);[Red]\(#,##0\)"/>
  </numFmts>
  <fonts count="3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2"/>
      <color rgb="FF0000FF"/>
      <name val="휴먼엑스포"/>
      <family val="1"/>
      <charset val="129"/>
    </font>
    <font>
      <b/>
      <sz val="11"/>
      <color theme="1" tint="4.9989318521683403E-2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8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2"/>
      <color theme="1"/>
      <name val="휴먼엑스포"/>
      <family val="1"/>
      <charset val="129"/>
    </font>
    <font>
      <sz val="12"/>
      <color theme="1"/>
      <name val="맑은 고딕"/>
      <family val="3"/>
      <charset val="129"/>
      <scheme val="major"/>
    </font>
    <font>
      <sz val="16"/>
      <color theme="1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sz val="14"/>
      <color rgb="FF0000FF"/>
      <name val="맑은 고딕"/>
      <family val="3"/>
      <charset val="129"/>
      <scheme val="major"/>
    </font>
    <font>
      <sz val="14"/>
      <color theme="1"/>
      <name val="휴먼엑스포"/>
      <family val="1"/>
      <charset val="129"/>
    </font>
    <font>
      <b/>
      <sz val="20"/>
      <color theme="1"/>
      <name val="맑은 고딕"/>
      <family val="3"/>
      <charset val="129"/>
      <scheme val="major"/>
    </font>
    <font>
      <sz val="16"/>
      <color theme="1"/>
      <name val="휴먼엑스포"/>
      <family val="1"/>
      <charset val="129"/>
    </font>
    <font>
      <b/>
      <sz val="9"/>
      <color indexed="81"/>
      <name val="돋움"/>
      <family val="3"/>
      <charset val="129"/>
    </font>
    <font>
      <b/>
      <sz val="14"/>
      <color rgb="FF0000FF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  <font>
      <sz val="14"/>
      <color indexed="81"/>
      <name val="Tahoma"/>
      <family val="2"/>
    </font>
    <font>
      <sz val="14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0000FF"/>
      </top>
      <bottom style="dotted">
        <color rgb="FF0000FF"/>
      </bottom>
      <diagonal/>
    </border>
    <border>
      <left style="thin">
        <color indexed="64"/>
      </left>
      <right style="thin">
        <color indexed="64"/>
      </right>
      <top style="dotted">
        <color rgb="FF0000FF"/>
      </top>
      <bottom style="dotted">
        <color rgb="FF0000FF"/>
      </bottom>
      <diagonal/>
    </border>
    <border>
      <left style="thin">
        <color indexed="64"/>
      </left>
      <right style="thin">
        <color indexed="64"/>
      </right>
      <top style="dotted">
        <color rgb="FF0000FF"/>
      </top>
      <bottom style="thick">
        <color rgb="FF0000F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rgb="FF0000FF"/>
      </top>
      <bottom style="dotted">
        <color rgb="FF0000FF"/>
      </bottom>
      <diagonal/>
    </border>
    <border>
      <left style="thin">
        <color indexed="64"/>
      </left>
      <right style="medium">
        <color indexed="64"/>
      </right>
      <top style="thick">
        <color rgb="FF0000FF"/>
      </top>
      <bottom style="dotted">
        <color rgb="FF0000FF"/>
      </bottom>
      <diagonal/>
    </border>
    <border>
      <left style="medium">
        <color indexed="64"/>
      </left>
      <right style="thin">
        <color indexed="64"/>
      </right>
      <top style="dotted">
        <color rgb="FF0000FF"/>
      </top>
      <bottom style="dotted">
        <color rgb="FF0000FF"/>
      </bottom>
      <diagonal/>
    </border>
    <border>
      <left style="thin">
        <color indexed="64"/>
      </left>
      <right style="medium">
        <color indexed="64"/>
      </right>
      <top style="dotted">
        <color rgb="FF0000FF"/>
      </top>
      <bottom style="dotted">
        <color rgb="FF0000FF"/>
      </bottom>
      <diagonal/>
    </border>
    <border>
      <left style="medium">
        <color indexed="64"/>
      </left>
      <right style="thin">
        <color indexed="64"/>
      </right>
      <top style="dotted">
        <color rgb="FF0000FF"/>
      </top>
      <bottom style="thick">
        <color rgb="FF0000FF"/>
      </bottom>
      <diagonal/>
    </border>
    <border>
      <left style="thin">
        <color indexed="64"/>
      </left>
      <right style="medium">
        <color indexed="64"/>
      </right>
      <top style="dotted">
        <color rgb="FF0000FF"/>
      </top>
      <bottom style="thick">
        <color rgb="FF0000F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6" fontId="6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0" fillId="4" borderId="19" xfId="0" applyFont="1" applyFill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176" fontId="0" fillId="0" borderId="1" xfId="0" applyNumberFormat="1" applyFont="1" applyBorder="1" applyAlignment="1" applyProtection="1">
      <alignment horizontal="center" vertical="center"/>
      <protection locked="0"/>
    </xf>
    <xf numFmtId="176" fontId="2" fillId="3" borderId="26" xfId="0" applyNumberFormat="1" applyFont="1" applyFill="1" applyBorder="1" applyAlignment="1" applyProtection="1">
      <alignment horizontal="center" vertical="center"/>
      <protection locked="0"/>
    </xf>
    <xf numFmtId="176" fontId="2" fillId="3" borderId="19" xfId="0" applyNumberFormat="1" applyFont="1" applyFill="1" applyBorder="1" applyAlignment="1" applyProtection="1">
      <alignment horizontal="right" vertical="center"/>
      <protection locked="0"/>
    </xf>
    <xf numFmtId="177" fontId="0" fillId="3" borderId="18" xfId="0" applyNumberFormat="1" applyFont="1" applyFill="1" applyBorder="1" applyAlignment="1" applyProtection="1">
      <alignment horizontal="right" vertical="center"/>
      <protection locked="0"/>
    </xf>
    <xf numFmtId="178" fontId="0" fillId="3" borderId="27" xfId="0" applyNumberFormat="1" applyFont="1" applyFill="1" applyBorder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horizontal="center" vertical="center"/>
      <protection hidden="1"/>
    </xf>
    <xf numFmtId="178" fontId="0" fillId="0" borderId="15" xfId="0" applyNumberFormat="1" applyFont="1" applyBorder="1" applyProtection="1">
      <alignment vertical="center"/>
      <protection hidden="1"/>
    </xf>
    <xf numFmtId="176" fontId="0" fillId="0" borderId="1" xfId="1" applyFont="1" applyBorder="1">
      <alignment vertical="center"/>
    </xf>
    <xf numFmtId="0" fontId="15" fillId="0" borderId="2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76" fontId="11" fillId="0" borderId="32" xfId="1" applyFont="1" applyBorder="1" applyAlignment="1" applyProtection="1">
      <alignment horizontal="center" vertical="center"/>
      <protection hidden="1"/>
    </xf>
    <xf numFmtId="178" fontId="0" fillId="0" borderId="14" xfId="0" applyNumberFormat="1" applyFont="1" applyBorder="1" applyProtection="1">
      <alignment vertical="center"/>
      <protection hidden="1"/>
    </xf>
    <xf numFmtId="176" fontId="16" fillId="3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Protection="1">
      <alignment vertical="center"/>
      <protection locked="0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179" fontId="0" fillId="0" borderId="1" xfId="0" applyNumberFormat="1" applyBorder="1" applyAlignment="1">
      <alignment horizontal="right" vertical="center"/>
    </xf>
    <xf numFmtId="179" fontId="0" fillId="0" borderId="4" xfId="0" applyNumberFormat="1" applyBorder="1" applyAlignment="1">
      <alignment horizontal="right" vertical="center"/>
    </xf>
    <xf numFmtId="49" fontId="0" fillId="0" borderId="33" xfId="0" applyNumberForma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49" fontId="11" fillId="0" borderId="36" xfId="0" applyNumberFormat="1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 wrapText="1"/>
    </xf>
    <xf numFmtId="14" fontId="11" fillId="0" borderId="36" xfId="0" applyNumberFormat="1" applyFont="1" applyBorder="1" applyAlignment="1">
      <alignment horizontal="center" vertical="center"/>
    </xf>
    <xf numFmtId="179" fontId="11" fillId="0" borderId="36" xfId="0" applyNumberFormat="1" applyFont="1" applyBorder="1" applyAlignment="1">
      <alignment horizontal="right" vertical="center"/>
    </xf>
    <xf numFmtId="0" fontId="11" fillId="0" borderId="36" xfId="0" applyFont="1" applyBorder="1" applyAlignment="1">
      <alignment vertical="center" wrapText="1"/>
    </xf>
    <xf numFmtId="49" fontId="11" fillId="0" borderId="37" xfId="0" applyNumberFormat="1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 wrapText="1"/>
    </xf>
    <xf numFmtId="14" fontId="11" fillId="0" borderId="37" xfId="0" applyNumberFormat="1" applyFont="1" applyBorder="1" applyAlignment="1">
      <alignment horizontal="center" vertical="center"/>
    </xf>
    <xf numFmtId="179" fontId="11" fillId="0" borderId="37" xfId="0" applyNumberFormat="1" applyFont="1" applyBorder="1" applyAlignment="1">
      <alignment horizontal="right" vertical="center"/>
    </xf>
    <xf numFmtId="0" fontId="11" fillId="0" borderId="37" xfId="0" applyFont="1" applyBorder="1" applyAlignment="1">
      <alignment vertical="center" wrapText="1"/>
    </xf>
    <xf numFmtId="49" fontId="11" fillId="0" borderId="38" xfId="0" applyNumberFormat="1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 wrapText="1"/>
    </xf>
    <xf numFmtId="14" fontId="11" fillId="0" borderId="38" xfId="0" applyNumberFormat="1" applyFont="1" applyBorder="1" applyAlignment="1">
      <alignment horizontal="center" vertical="center"/>
    </xf>
    <xf numFmtId="179" fontId="11" fillId="0" borderId="38" xfId="0" applyNumberFormat="1" applyFont="1" applyBorder="1" applyAlignment="1">
      <alignment horizontal="right" vertical="center"/>
    </xf>
    <xf numFmtId="0" fontId="11" fillId="0" borderId="38" xfId="0" applyFont="1" applyBorder="1" applyAlignment="1">
      <alignment vertical="center" wrapText="1"/>
    </xf>
    <xf numFmtId="176" fontId="0" fillId="0" borderId="2" xfId="1" applyFont="1" applyBorder="1">
      <alignment vertical="center"/>
    </xf>
    <xf numFmtId="180" fontId="17" fillId="3" borderId="36" xfId="0" applyNumberFormat="1" applyFont="1" applyFill="1" applyBorder="1" applyAlignment="1">
      <alignment vertical="center" wrapText="1"/>
    </xf>
    <xf numFmtId="180" fontId="17" fillId="3" borderId="37" xfId="0" applyNumberFormat="1" applyFont="1" applyFill="1" applyBorder="1" applyAlignment="1">
      <alignment vertical="center" wrapText="1"/>
    </xf>
    <xf numFmtId="180" fontId="17" fillId="3" borderId="38" xfId="0" applyNumberFormat="1" applyFont="1" applyFill="1" applyBorder="1" applyAlignment="1">
      <alignment vertical="center" wrapText="1"/>
    </xf>
    <xf numFmtId="180" fontId="2" fillId="3" borderId="4" xfId="0" applyNumberFormat="1" applyFont="1" applyFill="1" applyBorder="1" applyAlignment="1">
      <alignment vertical="center"/>
    </xf>
    <xf numFmtId="180" fontId="2" fillId="3" borderId="1" xfId="0" applyNumberFormat="1" applyFont="1" applyFill="1" applyBorder="1" applyAlignment="1">
      <alignment vertical="center"/>
    </xf>
    <xf numFmtId="176" fontId="2" fillId="3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Protection="1">
      <alignment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alignment vertical="center"/>
      <protection locked="0"/>
    </xf>
    <xf numFmtId="14" fontId="0" fillId="0" borderId="2" xfId="0" applyNumberFormat="1" applyFont="1" applyBorder="1" applyAlignment="1" applyProtection="1">
      <alignment horizontal="center" vertical="center"/>
      <protection locked="0"/>
    </xf>
    <xf numFmtId="176" fontId="2" fillId="3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applyFont="1" applyBorder="1" applyProtection="1">
      <alignment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Protection="1">
      <alignment vertical="center"/>
      <protection locked="0"/>
    </xf>
    <xf numFmtId="14" fontId="2" fillId="3" borderId="6" xfId="0" applyNumberFormat="1" applyFont="1" applyFill="1" applyBorder="1" applyAlignment="1" applyProtection="1">
      <alignment horizontal="left" vertical="center"/>
      <protection locked="0"/>
    </xf>
    <xf numFmtId="176" fontId="2" fillId="3" borderId="6" xfId="0" applyNumberFormat="1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Protection="1">
      <alignment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19" xfId="0" applyBorder="1">
      <alignment vertical="center"/>
    </xf>
    <xf numFmtId="14" fontId="0" fillId="0" borderId="19" xfId="0" applyNumberForma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4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23" fillId="0" borderId="1" xfId="0" applyFont="1" applyBorder="1">
      <alignment vertical="center"/>
    </xf>
    <xf numFmtId="0" fontId="25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14" fontId="0" fillId="0" borderId="33" xfId="0" applyNumberFormat="1" applyBorder="1" applyAlignment="1">
      <alignment horizontal="center" vertical="center"/>
    </xf>
    <xf numFmtId="179" fontId="0" fillId="0" borderId="33" xfId="0" applyNumberFormat="1" applyBorder="1" applyAlignment="1">
      <alignment horizontal="right" vertical="center"/>
    </xf>
    <xf numFmtId="180" fontId="2" fillId="3" borderId="33" xfId="0" applyNumberFormat="1" applyFont="1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9" fillId="3" borderId="19" xfId="0" applyFont="1" applyFill="1" applyBorder="1" applyAlignment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4" xfId="0" quotePrefix="1" applyNumberFormat="1" applyBorder="1" applyAlignment="1" applyProtection="1">
      <alignment horizontal="center" vertical="center"/>
      <protection locked="0"/>
    </xf>
    <xf numFmtId="176" fontId="0" fillId="0" borderId="4" xfId="1" applyFont="1" applyBorder="1">
      <alignment vertical="center"/>
    </xf>
    <xf numFmtId="14" fontId="0" fillId="0" borderId="18" xfId="0" applyNumberFormat="1" applyBorder="1" applyAlignment="1" applyProtection="1">
      <alignment horizontal="center" vertical="center"/>
      <protection locked="0"/>
    </xf>
    <xf numFmtId="176" fontId="0" fillId="0" borderId="18" xfId="1" applyFont="1" applyBorder="1">
      <alignment vertical="center"/>
    </xf>
    <xf numFmtId="0" fontId="0" fillId="0" borderId="41" xfId="0" applyBorder="1">
      <alignment vertical="center"/>
    </xf>
    <xf numFmtId="0" fontId="0" fillId="0" borderId="3" xfId="0" applyBorder="1">
      <alignment vertical="center"/>
    </xf>
    <xf numFmtId="0" fontId="0" fillId="0" borderId="52" xfId="0" applyBorder="1">
      <alignment vertical="center"/>
    </xf>
    <xf numFmtId="0" fontId="25" fillId="0" borderId="1" xfId="0" applyFont="1" applyBorder="1">
      <alignment vertical="center"/>
    </xf>
    <xf numFmtId="0" fontId="19" fillId="0" borderId="0" xfId="0" applyFont="1" applyAlignment="1">
      <alignment vertical="center"/>
    </xf>
    <xf numFmtId="0" fontId="2" fillId="3" borderId="19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49" fontId="10" fillId="0" borderId="4" xfId="0" applyNumberFormat="1" applyFont="1" applyBorder="1">
      <alignment vertical="center"/>
    </xf>
    <xf numFmtId="14" fontId="10" fillId="0" borderId="4" xfId="0" applyNumberFormat="1" applyFont="1" applyBorder="1" applyAlignment="1">
      <alignment horizontal="center" vertical="center"/>
    </xf>
    <xf numFmtId="176" fontId="10" fillId="0" borderId="41" xfId="1" applyFont="1" applyBorder="1">
      <alignment vertical="center"/>
    </xf>
    <xf numFmtId="176" fontId="2" fillId="3" borderId="53" xfId="1" applyFont="1" applyFill="1" applyBorder="1">
      <alignment vertical="center"/>
    </xf>
    <xf numFmtId="0" fontId="10" fillId="0" borderId="32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0" fontId="10" fillId="0" borderId="1" xfId="0" applyFont="1" applyBorder="1">
      <alignment vertical="center"/>
    </xf>
    <xf numFmtId="49" fontId="10" fillId="0" borderId="1" xfId="0" applyNumberFormat="1" applyFont="1" applyBorder="1">
      <alignment vertical="center"/>
    </xf>
    <xf numFmtId="176" fontId="2" fillId="3" borderId="54" xfId="1" applyFont="1" applyFill="1" applyBorder="1">
      <alignment vertical="center"/>
    </xf>
    <xf numFmtId="0" fontId="10" fillId="0" borderId="55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14" fontId="10" fillId="0" borderId="1" xfId="0" applyNumberFormat="1" applyFont="1" applyBorder="1" applyAlignment="1">
      <alignment horizontal="center" vertical="center"/>
    </xf>
    <xf numFmtId="176" fontId="10" fillId="0" borderId="3" xfId="1" applyFont="1" applyBorder="1">
      <alignment vertical="center"/>
    </xf>
    <xf numFmtId="0" fontId="10" fillId="3" borderId="6" xfId="0" applyFont="1" applyFill="1" applyBorder="1">
      <alignment vertical="center"/>
    </xf>
    <xf numFmtId="0" fontId="2" fillId="3" borderId="6" xfId="0" applyFont="1" applyFill="1" applyBorder="1" applyAlignment="1">
      <alignment vertical="center"/>
    </xf>
    <xf numFmtId="176" fontId="2" fillId="3" borderId="21" xfId="1" applyFont="1" applyFill="1" applyBorder="1">
      <alignment vertical="center"/>
    </xf>
    <xf numFmtId="176" fontId="2" fillId="3" borderId="56" xfId="1" applyFont="1" applyFill="1" applyBorder="1">
      <alignment vertical="center"/>
    </xf>
    <xf numFmtId="0" fontId="10" fillId="3" borderId="23" xfId="0" applyFont="1" applyFill="1" applyBorder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>
      <alignment vertic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6"/>
  <sheetViews>
    <sheetView tabSelected="1" zoomScale="80" zoomScaleNormal="80" workbookViewId="0">
      <selection activeCell="D18" sqref="D18"/>
    </sheetView>
  </sheetViews>
  <sheetFormatPr defaultRowHeight="31.5" customHeight="1" x14ac:dyDescent="0.3"/>
  <cols>
    <col min="1" max="1" width="4.875" customWidth="1"/>
    <col min="2" max="2" width="14.375" customWidth="1"/>
    <col min="3" max="3" width="12.625" customWidth="1"/>
    <col min="4" max="4" width="15.5" customWidth="1"/>
    <col min="5" max="5" width="17.625" customWidth="1"/>
    <col min="6" max="6" width="34.25" customWidth="1"/>
    <col min="7" max="8" width="14.5" customWidth="1"/>
    <col min="9" max="9" width="18" customWidth="1"/>
    <col min="10" max="10" width="17.25" customWidth="1"/>
    <col min="11" max="11" width="18.875" customWidth="1"/>
    <col min="12" max="12" width="11.25" customWidth="1"/>
    <col min="13" max="13" width="12" customWidth="1"/>
    <col min="14" max="14" width="11.5" customWidth="1"/>
    <col min="16" max="16" width="6" hidden="1" customWidth="1"/>
    <col min="17" max="17" width="17.375" hidden="1" customWidth="1"/>
    <col min="18" max="18" width="7.125" hidden="1" customWidth="1"/>
    <col min="19" max="19" width="7.375" hidden="1" customWidth="1"/>
    <col min="20" max="20" width="7.5" hidden="1" customWidth="1"/>
    <col min="21" max="21" width="13.5" hidden="1" customWidth="1"/>
  </cols>
  <sheetData>
    <row r="1" spans="1:21" ht="31.5" customHeight="1" x14ac:dyDescent="0.3">
      <c r="A1" s="163" t="s">
        <v>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21" s="107" customFormat="1" ht="34.5" customHeight="1" x14ac:dyDescent="0.3">
      <c r="A2" s="161" t="s">
        <v>73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21" s="105" customFormat="1" ht="56.25" customHeight="1" x14ac:dyDescent="0.3">
      <c r="A3" s="164" t="s">
        <v>53</v>
      </c>
      <c r="B3" s="164"/>
      <c r="C3" s="164"/>
      <c r="D3" s="164"/>
      <c r="E3" s="164"/>
      <c r="F3" s="164"/>
      <c r="G3" s="164"/>
      <c r="H3" s="164"/>
      <c r="I3" s="164"/>
      <c r="J3" s="164"/>
      <c r="K3" s="102"/>
      <c r="L3" s="102"/>
      <c r="M3" s="102"/>
      <c r="N3" s="102"/>
      <c r="Q3" s="106" t="s">
        <v>31</v>
      </c>
    </row>
    <row r="4" spans="1:21" s="105" customFormat="1" ht="27.75" hidden="1" customHeight="1" x14ac:dyDescent="0.3">
      <c r="A4" s="97" t="s">
        <v>55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Q4" s="106" t="s">
        <v>30</v>
      </c>
    </row>
    <row r="5" spans="1:21" s="107" customFormat="1" ht="27.75" customHeight="1" x14ac:dyDescent="0.3">
      <c r="A5" s="98" t="s">
        <v>71</v>
      </c>
      <c r="B5" s="98"/>
      <c r="C5" s="98"/>
      <c r="D5" s="98"/>
      <c r="E5" s="98"/>
      <c r="F5" s="98"/>
      <c r="G5" s="98"/>
      <c r="H5" s="98"/>
      <c r="I5" s="97"/>
      <c r="J5" s="97"/>
      <c r="K5" s="97"/>
      <c r="L5" s="97"/>
      <c r="M5" s="97"/>
      <c r="N5" s="97"/>
      <c r="Q5" s="133"/>
    </row>
    <row r="6" spans="1:21" s="4" customFormat="1" ht="30" customHeight="1" thickBot="1" x14ac:dyDescent="0.35">
      <c r="A6" s="134" t="s">
        <v>69</v>
      </c>
    </row>
    <row r="7" spans="1:21" s="1" customFormat="1" ht="18.75" customHeight="1" thickBot="1" x14ac:dyDescent="0.35">
      <c r="A7" s="165" t="s">
        <v>3</v>
      </c>
      <c r="B7" s="167" t="s">
        <v>22</v>
      </c>
      <c r="C7" s="168"/>
      <c r="D7" s="169"/>
      <c r="E7" s="170" t="s">
        <v>1</v>
      </c>
      <c r="F7" s="170" t="s">
        <v>0</v>
      </c>
      <c r="G7" s="172" t="s">
        <v>21</v>
      </c>
      <c r="H7" s="173"/>
      <c r="I7" s="174" t="s">
        <v>54</v>
      </c>
      <c r="J7" s="176" t="s">
        <v>42</v>
      </c>
      <c r="K7" s="178" t="s">
        <v>19</v>
      </c>
      <c r="L7" s="186" t="s">
        <v>8</v>
      </c>
      <c r="M7" s="186" t="s">
        <v>56</v>
      </c>
      <c r="N7" s="188" t="s">
        <v>2</v>
      </c>
      <c r="P7" s="190" t="s">
        <v>32</v>
      </c>
      <c r="Q7" s="192" t="s">
        <v>23</v>
      </c>
      <c r="R7" s="13" t="s">
        <v>24</v>
      </c>
      <c r="S7" s="180" t="s">
        <v>25</v>
      </c>
      <c r="T7" s="180" t="s">
        <v>26</v>
      </c>
      <c r="U7" s="182" t="s">
        <v>27</v>
      </c>
    </row>
    <row r="8" spans="1:21" ht="41.25" customHeight="1" thickBot="1" x14ac:dyDescent="0.35">
      <c r="A8" s="166"/>
      <c r="B8" s="114" t="s">
        <v>16</v>
      </c>
      <c r="C8" s="114" t="s">
        <v>4</v>
      </c>
      <c r="D8" s="12" t="s">
        <v>20</v>
      </c>
      <c r="E8" s="171"/>
      <c r="F8" s="171"/>
      <c r="G8" s="135" t="s">
        <v>14</v>
      </c>
      <c r="H8" s="135" t="s">
        <v>15</v>
      </c>
      <c r="I8" s="175"/>
      <c r="J8" s="177"/>
      <c r="K8" s="179"/>
      <c r="L8" s="187"/>
      <c r="M8" s="187"/>
      <c r="N8" s="189"/>
      <c r="P8" s="191"/>
      <c r="Q8" s="193"/>
      <c r="R8" s="15" t="s">
        <v>28</v>
      </c>
      <c r="S8" s="181"/>
      <c r="T8" s="181"/>
      <c r="U8" s="183"/>
    </row>
    <row r="9" spans="1:21" ht="31.5" customHeight="1" x14ac:dyDescent="0.3">
      <c r="A9" s="136">
        <v>1</v>
      </c>
      <c r="B9" s="137"/>
      <c r="C9" s="137"/>
      <c r="D9" s="137"/>
      <c r="E9" s="138"/>
      <c r="F9" s="137"/>
      <c r="G9" s="139"/>
      <c r="H9" s="139"/>
      <c r="I9" s="140"/>
      <c r="J9" s="141" t="str">
        <f t="shared" ref="J9:J25" si="0">$Q9</f>
        <v/>
      </c>
      <c r="K9" s="142"/>
      <c r="L9" s="137"/>
      <c r="M9" s="143"/>
      <c r="N9" s="144"/>
      <c r="P9" s="26" t="str">
        <f>IFERROR(IF($J9&lt;&gt;$Q9,"*",""),"")</f>
        <v/>
      </c>
      <c r="Q9" s="27" t="str">
        <f>IFERROR(IF(OR(LOWER($M9)="v",$M9="임상위탁과제 v(50%)"),$U9*$R9/2,$U9*$R9),"")</f>
        <v/>
      </c>
      <c r="R9" s="22" t="e">
        <f>TestDates($G9,$H9,DATE(2019,1,1),DATE(2021,12,31))</f>
        <v>#VALUE!</v>
      </c>
      <c r="S9" s="22" t="e">
        <f>TestDates1($G9,$H9)</f>
        <v>#VALUE!</v>
      </c>
      <c r="T9" s="22">
        <f>TRUNC(DATEDIF($G9,$H9,"d")/30)</f>
        <v>0</v>
      </c>
      <c r="U9" s="28" t="e">
        <f>$I9/$S9</f>
        <v>#VALUE!</v>
      </c>
    </row>
    <row r="10" spans="1:21" ht="31.5" customHeight="1" x14ac:dyDescent="0.3">
      <c r="A10" s="136">
        <v>2</v>
      </c>
      <c r="B10" s="137"/>
      <c r="C10" s="137"/>
      <c r="D10" s="137"/>
      <c r="E10" s="138"/>
      <c r="F10" s="137"/>
      <c r="G10" s="139"/>
      <c r="H10" s="139"/>
      <c r="I10" s="140"/>
      <c r="J10" s="141" t="str">
        <f t="shared" si="0"/>
        <v/>
      </c>
      <c r="K10" s="142"/>
      <c r="L10" s="137"/>
      <c r="M10" s="143"/>
      <c r="N10" s="144"/>
      <c r="P10" s="25" t="str">
        <f t="shared" ref="P10:P25" si="1">IFERROR(IF($J10&lt;&gt;$Q10,"*",""),"")</f>
        <v/>
      </c>
      <c r="Q10" s="27" t="str">
        <f t="shared" ref="Q10:Q25" si="2">IFERROR(IF(OR(LOWER($M10)="v",$M10="임상위탁과제 v(50%)"),$U10*$R10/2,$U10*$R10),"")</f>
        <v/>
      </c>
      <c r="R10" s="22" t="e">
        <f t="shared" ref="R10:R25" si="3">TestDates($G10,$H10,DATE(2019,1,1),DATE(2021,12,31))</f>
        <v>#VALUE!</v>
      </c>
      <c r="S10" s="22" t="e">
        <f t="shared" ref="S10:S25" si="4">TestDates1($G10,$H10)</f>
        <v>#VALUE!</v>
      </c>
      <c r="T10" s="22">
        <f t="shared" ref="T10:T25" si="5">TRUNC(DATEDIF($G10,$H10,"d")/30)</f>
        <v>0</v>
      </c>
      <c r="U10" s="23" t="e">
        <f>$I10/$S10</f>
        <v>#VALUE!</v>
      </c>
    </row>
    <row r="11" spans="1:21" ht="31.5" customHeight="1" x14ac:dyDescent="0.3">
      <c r="A11" s="136">
        <v>3</v>
      </c>
      <c r="B11" s="145"/>
      <c r="C11" s="145"/>
      <c r="D11" s="145"/>
      <c r="E11" s="146"/>
      <c r="F11" s="145"/>
      <c r="G11" s="139"/>
      <c r="H11" s="139"/>
      <c r="I11" s="140"/>
      <c r="J11" s="147" t="str">
        <f t="shared" si="0"/>
        <v/>
      </c>
      <c r="K11" s="148"/>
      <c r="L11" s="145"/>
      <c r="M11" s="149"/>
      <c r="N11" s="150"/>
      <c r="P11" s="25" t="str">
        <f t="shared" si="1"/>
        <v/>
      </c>
      <c r="Q11" s="27" t="str">
        <f>IFERROR(IF(OR(LOWER($M11)="v",$M11="임상위탁과제 v(50%)"),$U11*$R11/2,$U11*$R11),"")</f>
        <v/>
      </c>
      <c r="R11" s="22" t="e">
        <f>TestDates($G11,$H11,DATE(2019,1,1),DATE(2021,12,31))</f>
        <v>#VALUE!</v>
      </c>
      <c r="S11" s="22" t="e">
        <f t="shared" si="4"/>
        <v>#VALUE!</v>
      </c>
      <c r="T11" s="22">
        <f t="shared" si="5"/>
        <v>0</v>
      </c>
      <c r="U11" s="23" t="e">
        <f>$I11/$S11</f>
        <v>#VALUE!</v>
      </c>
    </row>
    <row r="12" spans="1:21" ht="31.5" customHeight="1" x14ac:dyDescent="0.3">
      <c r="A12" s="136">
        <v>4</v>
      </c>
      <c r="B12" s="145"/>
      <c r="C12" s="145"/>
      <c r="D12" s="145"/>
      <c r="E12" s="146"/>
      <c r="F12" s="145"/>
      <c r="G12" s="139"/>
      <c r="H12" s="139"/>
      <c r="I12" s="140"/>
      <c r="J12" s="147" t="str">
        <f t="shared" si="0"/>
        <v/>
      </c>
      <c r="K12" s="148"/>
      <c r="L12" s="145"/>
      <c r="M12" s="149"/>
      <c r="N12" s="150"/>
      <c r="P12" s="25" t="str">
        <f t="shared" si="1"/>
        <v/>
      </c>
      <c r="Q12" s="27" t="str">
        <f>IFERROR(IF(OR(LOWER($M12)="v",$M12="임상위탁과제 v(50%)"),$U12*$R12/2,$U12*$R12),"")</f>
        <v/>
      </c>
      <c r="R12" s="22" t="e">
        <f t="shared" si="3"/>
        <v>#VALUE!</v>
      </c>
      <c r="S12" s="22" t="e">
        <f t="shared" si="4"/>
        <v>#VALUE!</v>
      </c>
      <c r="T12" s="22">
        <f t="shared" si="5"/>
        <v>0</v>
      </c>
      <c r="U12" s="23" t="e">
        <f>$I12/$S12</f>
        <v>#VALUE!</v>
      </c>
    </row>
    <row r="13" spans="1:21" ht="31.5" customHeight="1" x14ac:dyDescent="0.3">
      <c r="A13" s="136">
        <v>5</v>
      </c>
      <c r="B13" s="145"/>
      <c r="C13" s="145"/>
      <c r="D13" s="145"/>
      <c r="E13" s="146"/>
      <c r="F13" s="145"/>
      <c r="G13" s="139"/>
      <c r="H13" s="139"/>
      <c r="I13" s="140"/>
      <c r="J13" s="147" t="str">
        <f t="shared" si="0"/>
        <v/>
      </c>
      <c r="K13" s="148"/>
      <c r="L13" s="145"/>
      <c r="M13" s="149"/>
      <c r="N13" s="150"/>
      <c r="P13" s="25" t="str">
        <f t="shared" si="1"/>
        <v/>
      </c>
      <c r="Q13" s="27" t="str">
        <f t="shared" si="2"/>
        <v/>
      </c>
      <c r="R13" s="22" t="e">
        <f t="shared" si="3"/>
        <v>#VALUE!</v>
      </c>
      <c r="S13" s="22" t="e">
        <f t="shared" si="4"/>
        <v>#VALUE!</v>
      </c>
      <c r="T13" s="22">
        <f t="shared" si="5"/>
        <v>0</v>
      </c>
      <c r="U13" s="23" t="e">
        <f t="shared" ref="U13:U25" si="6">$I13/$S13</f>
        <v>#VALUE!</v>
      </c>
    </row>
    <row r="14" spans="1:21" ht="31.5" customHeight="1" x14ac:dyDescent="0.3">
      <c r="A14" s="136">
        <v>6</v>
      </c>
      <c r="B14" s="145"/>
      <c r="C14" s="145"/>
      <c r="D14" s="145"/>
      <c r="E14" s="146"/>
      <c r="F14" s="145"/>
      <c r="G14" s="139"/>
      <c r="H14" s="139"/>
      <c r="I14" s="140"/>
      <c r="J14" s="147" t="str">
        <f t="shared" si="0"/>
        <v/>
      </c>
      <c r="K14" s="148"/>
      <c r="L14" s="145"/>
      <c r="M14" s="149"/>
      <c r="N14" s="150"/>
      <c r="P14" s="25" t="str">
        <f t="shared" si="1"/>
        <v/>
      </c>
      <c r="Q14" s="27" t="str">
        <f t="shared" si="2"/>
        <v/>
      </c>
      <c r="R14" s="22" t="e">
        <f t="shared" si="3"/>
        <v>#VALUE!</v>
      </c>
      <c r="S14" s="22" t="e">
        <f t="shared" si="4"/>
        <v>#VALUE!</v>
      </c>
      <c r="T14" s="22">
        <f t="shared" si="5"/>
        <v>0</v>
      </c>
      <c r="U14" s="23" t="e">
        <f t="shared" si="6"/>
        <v>#VALUE!</v>
      </c>
    </row>
    <row r="15" spans="1:21" ht="31.5" customHeight="1" x14ac:dyDescent="0.3">
      <c r="A15" s="136">
        <v>7</v>
      </c>
      <c r="B15" s="145"/>
      <c r="C15" s="145"/>
      <c r="D15" s="145"/>
      <c r="E15" s="146"/>
      <c r="F15" s="145"/>
      <c r="G15" s="139"/>
      <c r="H15" s="139"/>
      <c r="I15" s="140"/>
      <c r="J15" s="147" t="str">
        <f t="shared" si="0"/>
        <v/>
      </c>
      <c r="K15" s="148"/>
      <c r="L15" s="145"/>
      <c r="M15" s="149"/>
      <c r="N15" s="150"/>
      <c r="P15" s="25" t="str">
        <f t="shared" si="1"/>
        <v/>
      </c>
      <c r="Q15" s="27" t="str">
        <f t="shared" si="2"/>
        <v/>
      </c>
      <c r="R15" s="22" t="e">
        <f t="shared" si="3"/>
        <v>#VALUE!</v>
      </c>
      <c r="S15" s="22" t="e">
        <f t="shared" si="4"/>
        <v>#VALUE!</v>
      </c>
      <c r="T15" s="22">
        <f t="shared" si="5"/>
        <v>0</v>
      </c>
      <c r="U15" s="23" t="e">
        <f t="shared" si="6"/>
        <v>#VALUE!</v>
      </c>
    </row>
    <row r="16" spans="1:21" ht="31.5" customHeight="1" x14ac:dyDescent="0.3">
      <c r="A16" s="136">
        <v>8</v>
      </c>
      <c r="B16" s="145"/>
      <c r="C16" s="145"/>
      <c r="D16" s="145"/>
      <c r="E16" s="146"/>
      <c r="F16" s="145"/>
      <c r="G16" s="139"/>
      <c r="H16" s="139"/>
      <c r="I16" s="140"/>
      <c r="J16" s="147" t="str">
        <f t="shared" si="0"/>
        <v/>
      </c>
      <c r="K16" s="148"/>
      <c r="L16" s="145"/>
      <c r="M16" s="149"/>
      <c r="N16" s="150"/>
      <c r="P16" s="25" t="str">
        <f t="shared" si="1"/>
        <v/>
      </c>
      <c r="Q16" s="27" t="str">
        <f t="shared" si="2"/>
        <v/>
      </c>
      <c r="R16" s="22" t="e">
        <f t="shared" si="3"/>
        <v>#VALUE!</v>
      </c>
      <c r="S16" s="22" t="e">
        <f t="shared" si="4"/>
        <v>#VALUE!</v>
      </c>
      <c r="T16" s="22">
        <f t="shared" si="5"/>
        <v>0</v>
      </c>
      <c r="U16" s="23" t="e">
        <f t="shared" si="6"/>
        <v>#VALUE!</v>
      </c>
    </row>
    <row r="17" spans="1:21" ht="31.5" customHeight="1" x14ac:dyDescent="0.3">
      <c r="A17" s="136">
        <v>9</v>
      </c>
      <c r="B17" s="145"/>
      <c r="C17" s="145"/>
      <c r="D17" s="145"/>
      <c r="E17" s="146"/>
      <c r="F17" s="145"/>
      <c r="G17" s="139"/>
      <c r="H17" s="139"/>
      <c r="I17" s="140"/>
      <c r="J17" s="147" t="str">
        <f t="shared" si="0"/>
        <v/>
      </c>
      <c r="K17" s="148"/>
      <c r="L17" s="145"/>
      <c r="M17" s="149"/>
      <c r="N17" s="150"/>
      <c r="P17" s="25" t="str">
        <f t="shared" si="1"/>
        <v/>
      </c>
      <c r="Q17" s="27" t="str">
        <f t="shared" si="2"/>
        <v/>
      </c>
      <c r="R17" s="22" t="e">
        <f t="shared" si="3"/>
        <v>#VALUE!</v>
      </c>
      <c r="S17" s="22" t="e">
        <f t="shared" si="4"/>
        <v>#VALUE!</v>
      </c>
      <c r="T17" s="22">
        <f t="shared" si="5"/>
        <v>0</v>
      </c>
      <c r="U17" s="23" t="e">
        <f t="shared" si="6"/>
        <v>#VALUE!</v>
      </c>
    </row>
    <row r="18" spans="1:21" ht="31.5" customHeight="1" x14ac:dyDescent="0.3">
      <c r="A18" s="136">
        <v>10</v>
      </c>
      <c r="B18" s="145"/>
      <c r="C18" s="145"/>
      <c r="D18" s="145"/>
      <c r="E18" s="146"/>
      <c r="F18" s="145"/>
      <c r="G18" s="139"/>
      <c r="H18" s="139"/>
      <c r="I18" s="140"/>
      <c r="J18" s="147" t="str">
        <f t="shared" si="0"/>
        <v/>
      </c>
      <c r="K18" s="148"/>
      <c r="L18" s="145"/>
      <c r="M18" s="149"/>
      <c r="N18" s="150"/>
      <c r="P18" s="25" t="str">
        <f t="shared" si="1"/>
        <v/>
      </c>
      <c r="Q18" s="27" t="str">
        <f t="shared" si="2"/>
        <v/>
      </c>
      <c r="R18" s="22" t="e">
        <f t="shared" si="3"/>
        <v>#VALUE!</v>
      </c>
      <c r="S18" s="22" t="e">
        <f t="shared" si="4"/>
        <v>#VALUE!</v>
      </c>
      <c r="T18" s="22">
        <f t="shared" si="5"/>
        <v>0</v>
      </c>
      <c r="U18" s="23" t="e">
        <f t="shared" si="6"/>
        <v>#VALUE!</v>
      </c>
    </row>
    <row r="19" spans="1:21" ht="31.5" customHeight="1" x14ac:dyDescent="0.3">
      <c r="A19" s="136">
        <v>11</v>
      </c>
      <c r="B19" s="145"/>
      <c r="C19" s="145"/>
      <c r="D19" s="145"/>
      <c r="E19" s="146"/>
      <c r="F19" s="145"/>
      <c r="G19" s="139"/>
      <c r="H19" s="139"/>
      <c r="I19" s="140"/>
      <c r="J19" s="147" t="str">
        <f t="shared" si="0"/>
        <v/>
      </c>
      <c r="K19" s="148"/>
      <c r="L19" s="145"/>
      <c r="M19" s="149"/>
      <c r="N19" s="150"/>
      <c r="P19" s="25" t="str">
        <f t="shared" si="1"/>
        <v/>
      </c>
      <c r="Q19" s="27" t="str">
        <f t="shared" si="2"/>
        <v/>
      </c>
      <c r="R19" s="22" t="e">
        <f t="shared" si="3"/>
        <v>#VALUE!</v>
      </c>
      <c r="S19" s="22" t="e">
        <f t="shared" si="4"/>
        <v>#VALUE!</v>
      </c>
      <c r="T19" s="22">
        <f t="shared" si="5"/>
        <v>0</v>
      </c>
      <c r="U19" s="23" t="e">
        <f t="shared" si="6"/>
        <v>#VALUE!</v>
      </c>
    </row>
    <row r="20" spans="1:21" ht="31.5" customHeight="1" x14ac:dyDescent="0.3">
      <c r="A20" s="136">
        <v>12</v>
      </c>
      <c r="B20" s="145"/>
      <c r="C20" s="145"/>
      <c r="D20" s="145"/>
      <c r="E20" s="146"/>
      <c r="F20" s="145"/>
      <c r="G20" s="151"/>
      <c r="H20" s="151"/>
      <c r="I20" s="152"/>
      <c r="J20" s="147" t="str">
        <f t="shared" si="0"/>
        <v/>
      </c>
      <c r="K20" s="148"/>
      <c r="L20" s="145"/>
      <c r="M20" s="149"/>
      <c r="N20" s="150"/>
      <c r="P20" s="25" t="str">
        <f t="shared" si="1"/>
        <v/>
      </c>
      <c r="Q20" s="27" t="str">
        <f t="shared" si="2"/>
        <v/>
      </c>
      <c r="R20" s="22" t="e">
        <f t="shared" si="3"/>
        <v>#VALUE!</v>
      </c>
      <c r="S20" s="22" t="e">
        <f t="shared" si="4"/>
        <v>#VALUE!</v>
      </c>
      <c r="T20" s="22">
        <f t="shared" si="5"/>
        <v>0</v>
      </c>
      <c r="U20" s="23" t="e">
        <f t="shared" si="6"/>
        <v>#VALUE!</v>
      </c>
    </row>
    <row r="21" spans="1:21" ht="31.5" customHeight="1" x14ac:dyDescent="0.3">
      <c r="A21" s="136">
        <v>13</v>
      </c>
      <c r="B21" s="145"/>
      <c r="C21" s="145"/>
      <c r="D21" s="145"/>
      <c r="E21" s="146"/>
      <c r="F21" s="145"/>
      <c r="G21" s="151"/>
      <c r="H21" s="151"/>
      <c r="I21" s="152"/>
      <c r="J21" s="147" t="str">
        <f t="shared" si="0"/>
        <v/>
      </c>
      <c r="K21" s="148"/>
      <c r="L21" s="145"/>
      <c r="M21" s="149"/>
      <c r="N21" s="150"/>
      <c r="P21" s="25" t="str">
        <f t="shared" si="1"/>
        <v/>
      </c>
      <c r="Q21" s="27" t="str">
        <f t="shared" si="2"/>
        <v/>
      </c>
      <c r="R21" s="22" t="e">
        <f t="shared" si="3"/>
        <v>#VALUE!</v>
      </c>
      <c r="S21" s="22" t="e">
        <f t="shared" si="4"/>
        <v>#VALUE!</v>
      </c>
      <c r="T21" s="22">
        <f t="shared" si="5"/>
        <v>0</v>
      </c>
      <c r="U21" s="23" t="e">
        <f t="shared" si="6"/>
        <v>#VALUE!</v>
      </c>
    </row>
    <row r="22" spans="1:21" ht="31.5" customHeight="1" x14ac:dyDescent="0.3">
      <c r="A22" s="136">
        <v>14</v>
      </c>
      <c r="B22" s="145"/>
      <c r="C22" s="145"/>
      <c r="D22" s="145"/>
      <c r="E22" s="146"/>
      <c r="F22" s="145"/>
      <c r="G22" s="151"/>
      <c r="H22" s="151"/>
      <c r="I22" s="152"/>
      <c r="J22" s="147" t="str">
        <f t="shared" si="0"/>
        <v/>
      </c>
      <c r="K22" s="148"/>
      <c r="L22" s="145"/>
      <c r="M22" s="149"/>
      <c r="N22" s="150"/>
      <c r="P22" s="25" t="str">
        <f t="shared" si="1"/>
        <v/>
      </c>
      <c r="Q22" s="27" t="str">
        <f t="shared" si="2"/>
        <v/>
      </c>
      <c r="R22" s="22" t="e">
        <f t="shared" si="3"/>
        <v>#VALUE!</v>
      </c>
      <c r="S22" s="22" t="e">
        <f t="shared" si="4"/>
        <v>#VALUE!</v>
      </c>
      <c r="T22" s="22">
        <f t="shared" si="5"/>
        <v>0</v>
      </c>
      <c r="U22" s="23" t="e">
        <f t="shared" si="6"/>
        <v>#VALUE!</v>
      </c>
    </row>
    <row r="23" spans="1:21" ht="31.5" customHeight="1" x14ac:dyDescent="0.3">
      <c r="A23" s="136">
        <v>15</v>
      </c>
      <c r="B23" s="145"/>
      <c r="C23" s="145"/>
      <c r="D23" s="145"/>
      <c r="E23" s="146"/>
      <c r="F23" s="145"/>
      <c r="G23" s="151"/>
      <c r="H23" s="151"/>
      <c r="I23" s="152"/>
      <c r="J23" s="147" t="str">
        <f t="shared" si="0"/>
        <v/>
      </c>
      <c r="K23" s="148"/>
      <c r="L23" s="145"/>
      <c r="M23" s="149"/>
      <c r="N23" s="150"/>
      <c r="P23" s="25" t="str">
        <f t="shared" si="1"/>
        <v/>
      </c>
      <c r="Q23" s="27" t="str">
        <f t="shared" si="2"/>
        <v/>
      </c>
      <c r="R23" s="22" t="e">
        <f t="shared" si="3"/>
        <v>#VALUE!</v>
      </c>
      <c r="S23" s="22" t="e">
        <f t="shared" si="4"/>
        <v>#VALUE!</v>
      </c>
      <c r="T23" s="22">
        <f t="shared" si="5"/>
        <v>0</v>
      </c>
      <c r="U23" s="23" t="e">
        <f t="shared" si="6"/>
        <v>#VALUE!</v>
      </c>
    </row>
    <row r="24" spans="1:21" ht="31.5" customHeight="1" x14ac:dyDescent="0.3">
      <c r="A24" s="136">
        <v>16</v>
      </c>
      <c r="B24" s="145"/>
      <c r="C24" s="145"/>
      <c r="D24" s="145"/>
      <c r="E24" s="146"/>
      <c r="F24" s="145"/>
      <c r="G24" s="151"/>
      <c r="H24" s="151"/>
      <c r="I24" s="152"/>
      <c r="J24" s="147" t="str">
        <f t="shared" si="0"/>
        <v/>
      </c>
      <c r="K24" s="148"/>
      <c r="L24" s="145"/>
      <c r="M24" s="149"/>
      <c r="N24" s="150"/>
      <c r="P24" s="25" t="str">
        <f t="shared" si="1"/>
        <v/>
      </c>
      <c r="Q24" s="27" t="str">
        <f t="shared" si="2"/>
        <v/>
      </c>
      <c r="R24" s="22" t="e">
        <f t="shared" si="3"/>
        <v>#VALUE!</v>
      </c>
      <c r="S24" s="22" t="e">
        <f t="shared" si="4"/>
        <v>#VALUE!</v>
      </c>
      <c r="T24" s="22">
        <f t="shared" si="5"/>
        <v>0</v>
      </c>
      <c r="U24" s="23" t="e">
        <f t="shared" si="6"/>
        <v>#VALUE!</v>
      </c>
    </row>
    <row r="25" spans="1:21" ht="31.5" customHeight="1" thickBot="1" x14ac:dyDescent="0.35">
      <c r="A25" s="136">
        <v>17</v>
      </c>
      <c r="B25" s="145"/>
      <c r="C25" s="145"/>
      <c r="D25" s="145"/>
      <c r="E25" s="146"/>
      <c r="F25" s="145"/>
      <c r="G25" s="151"/>
      <c r="H25" s="151"/>
      <c r="I25" s="152"/>
      <c r="J25" s="147" t="str">
        <f t="shared" si="0"/>
        <v/>
      </c>
      <c r="K25" s="148"/>
      <c r="L25" s="145"/>
      <c r="M25" s="149"/>
      <c r="N25" s="150"/>
      <c r="P25" s="25" t="str">
        <f t="shared" si="1"/>
        <v/>
      </c>
      <c r="Q25" s="27" t="str">
        <f t="shared" si="2"/>
        <v/>
      </c>
      <c r="R25" s="22" t="e">
        <f t="shared" si="3"/>
        <v>#VALUE!</v>
      </c>
      <c r="S25" s="22" t="e">
        <f t="shared" si="4"/>
        <v>#VALUE!</v>
      </c>
      <c r="T25" s="22">
        <f t="shared" si="5"/>
        <v>0</v>
      </c>
      <c r="U25" s="23" t="e">
        <f t="shared" si="6"/>
        <v>#VALUE!</v>
      </c>
    </row>
    <row r="26" spans="1:21" ht="45.75" customHeight="1" thickBot="1" x14ac:dyDescent="0.35">
      <c r="A26" s="184" t="s">
        <v>70</v>
      </c>
      <c r="B26" s="185"/>
      <c r="C26" s="114"/>
      <c r="D26" s="153"/>
      <c r="E26" s="153"/>
      <c r="F26" s="153"/>
      <c r="G26" s="154"/>
      <c r="H26" s="154"/>
      <c r="I26" s="155">
        <f>SUM(I9:I25)</f>
        <v>0</v>
      </c>
      <c r="J26" s="156">
        <f>SUM(J9:J25)</f>
        <v>0</v>
      </c>
      <c r="K26" s="157"/>
      <c r="L26" s="153"/>
      <c r="M26" s="158"/>
      <c r="N26" s="159"/>
    </row>
  </sheetData>
  <mergeCells count="19">
    <mergeCell ref="T7:T8"/>
    <mergeCell ref="U7:U8"/>
    <mergeCell ref="A26:B26"/>
    <mergeCell ref="L7:L8"/>
    <mergeCell ref="M7:M8"/>
    <mergeCell ref="N7:N8"/>
    <mergeCell ref="P7:P8"/>
    <mergeCell ref="Q7:Q8"/>
    <mergeCell ref="S7:S8"/>
    <mergeCell ref="A1:N1"/>
    <mergeCell ref="A3:J3"/>
    <mergeCell ref="A7:A8"/>
    <mergeCell ref="B7:D7"/>
    <mergeCell ref="E7:E8"/>
    <mergeCell ref="F7:F8"/>
    <mergeCell ref="G7:H7"/>
    <mergeCell ref="I7:I8"/>
    <mergeCell ref="J7:J8"/>
    <mergeCell ref="K7:K8"/>
  </mergeCells>
  <phoneticPr fontId="1" type="noConversion"/>
  <conditionalFormatting sqref="R9:S25">
    <cfRule type="cellIs" dxfId="2" priority="1" operator="greaterThan">
      <formula>$M9</formula>
    </cfRule>
  </conditionalFormatting>
  <dataValidations count="3">
    <dataValidation allowBlank="1" showInputMessage="1" showErrorMessage="1" promptTitle="입력시 주의사항" prompt="임상연구중 위탁과제인 경우 V 를 입력하여 주시기 바랍니다" sqref="M9:M25" xr:uid="{00000000-0002-0000-0000-000000000000}"/>
    <dataValidation allowBlank="1" showInputMessage="1" showErrorMessage="1" promptTitle="입력시 주의사항" prompt="본원(CRIS), 의과대학의 연구시스템의 연구과제 목록을 Download하여 Copy &amp; Paset로 작성하여 주시기 바랍니다." sqref="E9:E25" xr:uid="{00000000-0002-0000-0000-000001000000}"/>
    <dataValidation type="date" allowBlank="1" showInputMessage="1" showErrorMessage="1" errorTitle="날짜형식" error="yyyy-mm-dd 형식으로 입력" promptTitle="날짜입력 형식" prompt="연구시작일, 종료일을 yyyy-mm-dd 형식으로 입력하여 주세요" sqref="G9:H25" xr:uid="{00000000-0002-0000-0000-000002000000}">
      <formula1>1</formula1>
      <formula2>73050</formula2>
    </dataValidation>
  </dataValidations>
  <pageMargins left="0.31496062992125984" right="0.2" top="0.55118110236220474" bottom="0.35433070866141736" header="0.31496062992125984" footer="0.31496062992125984"/>
  <pageSetup paperSize="9" scale="6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21"/>
  <sheetViews>
    <sheetView zoomScale="80" zoomScaleNormal="80" workbookViewId="0">
      <selection activeCell="A2" sqref="A2"/>
    </sheetView>
  </sheetViews>
  <sheetFormatPr defaultRowHeight="31.5" customHeight="1" x14ac:dyDescent="0.3"/>
  <cols>
    <col min="1" max="1" width="6" customWidth="1"/>
    <col min="2" max="2" width="10.625" customWidth="1"/>
    <col min="3" max="3" width="12.375" customWidth="1"/>
    <col min="4" max="4" width="14" customWidth="1"/>
    <col min="5" max="5" width="18.5" customWidth="1"/>
    <col min="6" max="6" width="12.125" customWidth="1"/>
    <col min="7" max="7" width="16.75" customWidth="1"/>
    <col min="8" max="8" width="11.875" customWidth="1"/>
    <col min="9" max="9" width="13.625" customWidth="1"/>
    <col min="10" max="10" width="13.375" customWidth="1"/>
    <col min="11" max="11" width="11.75" customWidth="1"/>
    <col min="12" max="12" width="16.125" customWidth="1"/>
    <col min="13" max="13" width="11.625" customWidth="1"/>
    <col min="14" max="15" width="10.75" customWidth="1"/>
    <col min="16" max="17" width="14.75" customWidth="1"/>
    <col min="18" max="19" width="14.25" customWidth="1"/>
  </cols>
  <sheetData>
    <row r="1" spans="1:18" ht="31.5" customHeight="1" x14ac:dyDescent="0.3">
      <c r="A1" s="163" t="s">
        <v>74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ht="11.25" customHeigh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s="107" customFormat="1" ht="28.5" customHeight="1" x14ac:dyDescent="0.3">
      <c r="A3" s="97" t="s">
        <v>50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s="107" customFormat="1" ht="28.5" customHeight="1" x14ac:dyDescent="0.3">
      <c r="A4" s="98" t="s">
        <v>66</v>
      </c>
      <c r="B4" s="98"/>
      <c r="C4" s="98"/>
      <c r="D4" s="98"/>
      <c r="E4" s="98"/>
      <c r="F4" s="98"/>
      <c r="G4" s="98"/>
      <c r="H4" s="98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s="107" customFormat="1" ht="28.5" customHeight="1" x14ac:dyDescent="0.3">
      <c r="A5" s="98" t="s">
        <v>67</v>
      </c>
      <c r="B5" s="97"/>
      <c r="C5" s="97"/>
      <c r="D5" s="99"/>
      <c r="E5" s="97"/>
      <c r="F5" s="97"/>
      <c r="G5" s="97"/>
      <c r="H5" s="97"/>
      <c r="I5" s="97"/>
      <c r="J5" s="97"/>
      <c r="K5" s="97"/>
      <c r="L5" s="97"/>
      <c r="M5" s="99"/>
      <c r="N5" s="97"/>
      <c r="O5" s="97"/>
      <c r="P5" s="97"/>
      <c r="Q5" s="97"/>
      <c r="R5" s="97"/>
    </row>
    <row r="6" spans="1:18" s="107" customFormat="1" ht="28.5" customHeight="1" x14ac:dyDescent="0.3">
      <c r="A6" s="98" t="s">
        <v>68</v>
      </c>
      <c r="B6" s="97"/>
      <c r="C6" s="97"/>
      <c r="D6" s="99"/>
      <c r="E6" s="97"/>
      <c r="F6" s="97"/>
      <c r="G6" s="97"/>
      <c r="H6" s="97"/>
      <c r="I6" s="97"/>
      <c r="J6" s="97"/>
      <c r="K6" s="97"/>
      <c r="L6" s="97"/>
      <c r="M6" s="99"/>
      <c r="N6" s="97"/>
      <c r="O6" s="97"/>
      <c r="P6" s="97"/>
      <c r="Q6" s="97"/>
      <c r="R6" s="97"/>
    </row>
    <row r="7" spans="1:18" s="96" customFormat="1" ht="12.75" customHeight="1" thickBot="1" x14ac:dyDescent="0.35">
      <c r="A7" s="103"/>
      <c r="B7" s="102"/>
      <c r="C7" s="102"/>
      <c r="D7" s="104"/>
      <c r="E7" s="102"/>
      <c r="F7" s="102"/>
      <c r="G7" s="102"/>
      <c r="H7" s="102"/>
      <c r="I7" s="102"/>
      <c r="J7" s="102"/>
      <c r="K7" s="102"/>
      <c r="L7" s="102"/>
      <c r="M7" s="104"/>
      <c r="N7" s="102"/>
      <c r="O7" s="102"/>
      <c r="P7" s="102"/>
      <c r="Q7" s="102"/>
      <c r="R7" s="102"/>
    </row>
    <row r="8" spans="1:18" s="4" customFormat="1" ht="21" customHeight="1" x14ac:dyDescent="0.3">
      <c r="A8" s="194" t="s">
        <v>3</v>
      </c>
      <c r="B8" s="202" t="s">
        <v>61</v>
      </c>
      <c r="C8" s="203"/>
      <c r="D8" s="204"/>
      <c r="E8" s="196" t="s">
        <v>11</v>
      </c>
      <c r="F8" s="202" t="s">
        <v>47</v>
      </c>
      <c r="G8" s="204"/>
      <c r="H8" s="198" t="s">
        <v>6</v>
      </c>
      <c r="I8" s="198" t="s">
        <v>12</v>
      </c>
      <c r="J8" s="205" t="s">
        <v>49</v>
      </c>
      <c r="K8" s="205"/>
      <c r="L8" s="198" t="s">
        <v>13</v>
      </c>
      <c r="M8" s="206" t="s">
        <v>63</v>
      </c>
      <c r="N8" s="207"/>
      <c r="O8" s="207"/>
      <c r="P8" s="207"/>
      <c r="Q8" s="208"/>
      <c r="R8" s="200" t="s">
        <v>9</v>
      </c>
    </row>
    <row r="9" spans="1:18" s="3" customFormat="1" ht="48.75" customHeight="1" thickBot="1" x14ac:dyDescent="0.35">
      <c r="A9" s="195"/>
      <c r="B9" s="94" t="s">
        <v>16</v>
      </c>
      <c r="C9" s="94" t="s">
        <v>4</v>
      </c>
      <c r="D9" s="94" t="s">
        <v>5</v>
      </c>
      <c r="E9" s="197"/>
      <c r="F9" s="94" t="s">
        <v>48</v>
      </c>
      <c r="G9" s="95" t="s">
        <v>65</v>
      </c>
      <c r="H9" s="199"/>
      <c r="I9" s="199"/>
      <c r="J9" s="95" t="s">
        <v>51</v>
      </c>
      <c r="K9" s="95" t="s">
        <v>52</v>
      </c>
      <c r="L9" s="199"/>
      <c r="M9" s="95" t="s">
        <v>17</v>
      </c>
      <c r="N9" s="95" t="s">
        <v>18</v>
      </c>
      <c r="O9" s="95" t="s">
        <v>62</v>
      </c>
      <c r="P9" s="95" t="s">
        <v>10</v>
      </c>
      <c r="Q9" s="95" t="s">
        <v>64</v>
      </c>
      <c r="R9" s="201"/>
    </row>
    <row r="10" spans="1:18" ht="42.75" customHeight="1" x14ac:dyDescent="0.3">
      <c r="A10" s="7">
        <v>1</v>
      </c>
      <c r="B10" s="93"/>
      <c r="C10" s="8"/>
      <c r="D10" s="8"/>
      <c r="E10" s="8"/>
      <c r="F10" s="8"/>
      <c r="G10" s="11"/>
      <c r="H10" s="8"/>
      <c r="I10" s="11"/>
      <c r="J10" s="125"/>
      <c r="K10" s="126"/>
      <c r="L10" s="127"/>
      <c r="M10" s="8"/>
      <c r="N10" s="8"/>
      <c r="O10" s="8"/>
      <c r="P10" s="8"/>
      <c r="Q10" s="130"/>
      <c r="R10" s="9"/>
    </row>
    <row r="11" spans="1:18" ht="42.75" customHeight="1" x14ac:dyDescent="0.3">
      <c r="A11" s="75">
        <v>2</v>
      </c>
      <c r="B11" s="5"/>
      <c r="C11" s="2"/>
      <c r="D11" s="2"/>
      <c r="E11" s="2"/>
      <c r="F11" s="2"/>
      <c r="G11" s="10"/>
      <c r="H11" s="2"/>
      <c r="I11" s="10"/>
      <c r="J11" s="125"/>
      <c r="K11" s="125"/>
      <c r="L11" s="127"/>
      <c r="M11" s="2"/>
      <c r="N11" s="2"/>
      <c r="O11" s="2"/>
      <c r="P11" s="2"/>
      <c r="Q11" s="131"/>
      <c r="R11" s="6"/>
    </row>
    <row r="12" spans="1:18" ht="42.75" customHeight="1" x14ac:dyDescent="0.3">
      <c r="A12" s="75">
        <v>3</v>
      </c>
      <c r="B12" s="5"/>
      <c r="C12" s="2"/>
      <c r="D12" s="2"/>
      <c r="E12" s="2"/>
      <c r="F12" s="2"/>
      <c r="G12" s="10"/>
      <c r="H12" s="2"/>
      <c r="I12" s="10"/>
      <c r="J12" s="125"/>
      <c r="K12" s="125"/>
      <c r="L12" s="127"/>
      <c r="M12" s="2"/>
      <c r="N12" s="2"/>
      <c r="O12" s="2"/>
      <c r="P12" s="2"/>
      <c r="Q12" s="131"/>
      <c r="R12" s="6"/>
    </row>
    <row r="13" spans="1:18" ht="42.75" customHeight="1" x14ac:dyDescent="0.3">
      <c r="A13" s="75">
        <v>4</v>
      </c>
      <c r="B13" s="5"/>
      <c r="C13" s="2"/>
      <c r="D13" s="2"/>
      <c r="E13" s="2"/>
      <c r="F13" s="2"/>
      <c r="G13" s="10"/>
      <c r="H13" s="2"/>
      <c r="I13" s="10"/>
      <c r="J13" s="125"/>
      <c r="K13" s="125"/>
      <c r="L13" s="127"/>
      <c r="M13" s="2"/>
      <c r="N13" s="2"/>
      <c r="O13" s="2"/>
      <c r="P13" s="2"/>
      <c r="Q13" s="131"/>
      <c r="R13" s="6"/>
    </row>
    <row r="14" spans="1:18" ht="42.75" customHeight="1" x14ac:dyDescent="0.3">
      <c r="A14" s="75">
        <v>5</v>
      </c>
      <c r="B14" s="5"/>
      <c r="C14" s="2"/>
      <c r="D14" s="2"/>
      <c r="E14" s="2"/>
      <c r="F14" s="2"/>
      <c r="G14" s="10"/>
      <c r="H14" s="2"/>
      <c r="I14" s="10"/>
      <c r="J14" s="125"/>
      <c r="K14" s="125"/>
      <c r="L14" s="127"/>
      <c r="M14" s="2"/>
      <c r="N14" s="2"/>
      <c r="O14" s="2"/>
      <c r="P14" s="2"/>
      <c r="Q14" s="131"/>
      <c r="R14" s="6"/>
    </row>
    <row r="15" spans="1:18" ht="42.75" customHeight="1" x14ac:dyDescent="0.3">
      <c r="A15" s="75">
        <v>6</v>
      </c>
      <c r="B15" s="2"/>
      <c r="C15" s="2"/>
      <c r="D15" s="2"/>
      <c r="E15" s="2"/>
      <c r="F15" s="2"/>
      <c r="G15" s="10"/>
      <c r="H15" s="2"/>
      <c r="I15" s="10"/>
      <c r="J15" s="125"/>
      <c r="K15" s="125"/>
      <c r="L15" s="127"/>
      <c r="M15" s="2"/>
      <c r="N15" s="2"/>
      <c r="O15" s="2"/>
      <c r="P15" s="2"/>
      <c r="Q15" s="131"/>
      <c r="R15" s="6"/>
    </row>
    <row r="16" spans="1:18" ht="42.75" customHeight="1" x14ac:dyDescent="0.3">
      <c r="A16" s="75">
        <v>7</v>
      </c>
      <c r="B16" s="2"/>
      <c r="C16" s="2"/>
      <c r="D16" s="2"/>
      <c r="E16" s="2"/>
      <c r="F16" s="2"/>
      <c r="G16" s="10"/>
      <c r="H16" s="2"/>
      <c r="I16" s="10"/>
      <c r="J16" s="125"/>
      <c r="K16" s="125"/>
      <c r="L16" s="127"/>
      <c r="M16" s="2"/>
      <c r="N16" s="2"/>
      <c r="O16" s="2"/>
      <c r="P16" s="2"/>
      <c r="Q16" s="131"/>
      <c r="R16" s="6"/>
    </row>
    <row r="17" spans="1:18" ht="42.75" customHeight="1" x14ac:dyDescent="0.3">
      <c r="A17" s="75">
        <v>8</v>
      </c>
      <c r="B17" s="2"/>
      <c r="C17" s="2"/>
      <c r="D17" s="2"/>
      <c r="E17" s="2"/>
      <c r="F17" s="2"/>
      <c r="G17" s="10"/>
      <c r="H17" s="2"/>
      <c r="I17" s="10"/>
      <c r="J17" s="125"/>
      <c r="K17" s="125"/>
      <c r="L17" s="127"/>
      <c r="M17" s="2"/>
      <c r="N17" s="2"/>
      <c r="O17" s="2"/>
      <c r="P17" s="2"/>
      <c r="Q17" s="131"/>
      <c r="R17" s="6"/>
    </row>
    <row r="18" spans="1:18" ht="42.75" customHeight="1" x14ac:dyDescent="0.3">
      <c r="A18" s="75">
        <v>9</v>
      </c>
      <c r="B18" s="2"/>
      <c r="C18" s="2"/>
      <c r="D18" s="2"/>
      <c r="E18" s="2"/>
      <c r="F18" s="2"/>
      <c r="G18" s="10"/>
      <c r="H18" s="2"/>
      <c r="I18" s="10"/>
      <c r="J18" s="125"/>
      <c r="K18" s="125"/>
      <c r="L18" s="127"/>
      <c r="M18" s="2"/>
      <c r="N18" s="2"/>
      <c r="O18" s="2"/>
      <c r="P18" s="2"/>
      <c r="Q18" s="131"/>
      <c r="R18" s="6"/>
    </row>
    <row r="19" spans="1:18" ht="42.75" customHeight="1" x14ac:dyDescent="0.3">
      <c r="A19" s="75">
        <v>10</v>
      </c>
      <c r="B19" s="2"/>
      <c r="C19" s="2"/>
      <c r="D19" s="2"/>
      <c r="E19" s="2"/>
      <c r="F19" s="2"/>
      <c r="G19" s="10"/>
      <c r="H19" s="2"/>
      <c r="I19" s="10"/>
      <c r="J19" s="125"/>
      <c r="K19" s="125"/>
      <c r="L19" s="127"/>
      <c r="M19" s="2"/>
      <c r="N19" s="2"/>
      <c r="O19" s="2"/>
      <c r="P19" s="2"/>
      <c r="Q19" s="131"/>
      <c r="R19" s="6"/>
    </row>
    <row r="20" spans="1:18" ht="42.75" customHeight="1" x14ac:dyDescent="0.3">
      <c r="A20" s="75">
        <v>11</v>
      </c>
      <c r="B20" s="2"/>
      <c r="C20" s="2"/>
      <c r="D20" s="2"/>
      <c r="E20" s="2"/>
      <c r="F20" s="2"/>
      <c r="G20" s="10"/>
      <c r="H20" s="2"/>
      <c r="I20" s="10"/>
      <c r="J20" s="125"/>
      <c r="K20" s="125"/>
      <c r="L20" s="127"/>
      <c r="M20" s="2"/>
      <c r="N20" s="2"/>
      <c r="O20" s="2"/>
      <c r="P20" s="2"/>
      <c r="Q20" s="131"/>
      <c r="R20" s="6"/>
    </row>
    <row r="21" spans="1:18" ht="42.75" customHeight="1" thickBot="1" x14ac:dyDescent="0.35">
      <c r="A21" s="89">
        <v>12</v>
      </c>
      <c r="B21" s="90"/>
      <c r="C21" s="90"/>
      <c r="D21" s="90"/>
      <c r="E21" s="90"/>
      <c r="F21" s="90"/>
      <c r="G21" s="91"/>
      <c r="H21" s="90"/>
      <c r="I21" s="91"/>
      <c r="J21" s="128"/>
      <c r="K21" s="128"/>
      <c r="L21" s="129"/>
      <c r="M21" s="90"/>
      <c r="N21" s="90"/>
      <c r="O21" s="90"/>
      <c r="P21" s="90"/>
      <c r="Q21" s="132"/>
      <c r="R21" s="92"/>
    </row>
  </sheetData>
  <mergeCells count="11">
    <mergeCell ref="A1:R1"/>
    <mergeCell ref="A8:A9"/>
    <mergeCell ref="E8:E9"/>
    <mergeCell ref="H8:H9"/>
    <mergeCell ref="I8:I9"/>
    <mergeCell ref="L8:L9"/>
    <mergeCell ref="R8:R9"/>
    <mergeCell ref="B8:D8"/>
    <mergeCell ref="F8:G8"/>
    <mergeCell ref="J8:K8"/>
    <mergeCell ref="M8:Q8"/>
  </mergeCells>
  <phoneticPr fontId="1" type="noConversion"/>
  <dataValidations count="1">
    <dataValidation type="date" allowBlank="1" showInputMessage="1" showErrorMessage="1" sqref="I10:I21" xr:uid="{00000000-0002-0000-0100-000000000000}">
      <formula1>1</formula1>
      <formula2>47847</formula2>
    </dataValidation>
  </dataValidations>
  <pageMargins left="0.31496062992125984" right="0.2" top="0.55118110236220474" bottom="0.35433070866141736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U31"/>
  <sheetViews>
    <sheetView zoomScale="90" zoomScaleNormal="90" workbookViewId="0">
      <selection activeCell="A2" sqref="A2"/>
    </sheetView>
  </sheetViews>
  <sheetFormatPr defaultRowHeight="31.5" customHeight="1" x14ac:dyDescent="0.3"/>
  <cols>
    <col min="1" max="1" width="4.875" customWidth="1"/>
    <col min="2" max="2" width="10" customWidth="1"/>
    <col min="3" max="3" width="12.625" customWidth="1"/>
    <col min="4" max="4" width="12.875" customWidth="1"/>
    <col min="5" max="5" width="17.625" customWidth="1"/>
    <col min="6" max="6" width="55.25" customWidth="1"/>
    <col min="7" max="8" width="11.75" customWidth="1"/>
    <col min="9" max="9" width="13.125" customWidth="1"/>
    <col min="10" max="10" width="16.125" customWidth="1"/>
    <col min="11" max="11" width="18.875" customWidth="1"/>
    <col min="12" max="12" width="11.25" customWidth="1"/>
    <col min="13" max="13" width="10" customWidth="1"/>
    <col min="14" max="14" width="11.5" customWidth="1"/>
    <col min="15" max="15" width="6.75" customWidth="1"/>
    <col min="16" max="16" width="6" hidden="1" customWidth="1"/>
    <col min="17" max="17" width="17.375" hidden="1" customWidth="1"/>
    <col min="18" max="18" width="7.125" hidden="1" customWidth="1"/>
    <col min="19" max="19" width="7.375" hidden="1" customWidth="1"/>
    <col min="20" max="20" width="7.5" hidden="1" customWidth="1"/>
    <col min="21" max="21" width="13.5" hidden="1" customWidth="1"/>
  </cols>
  <sheetData>
    <row r="1" spans="1:21" ht="31.5" customHeight="1" x14ac:dyDescent="0.3">
      <c r="A1" s="163" t="s">
        <v>75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21" s="105" customFormat="1" ht="27" customHeight="1" x14ac:dyDescent="0.3">
      <c r="A2" s="162" t="s">
        <v>73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21" s="105" customFormat="1" ht="56.25" customHeight="1" x14ac:dyDescent="0.3">
      <c r="A3" s="164" t="s">
        <v>53</v>
      </c>
      <c r="B3" s="164"/>
      <c r="C3" s="164"/>
      <c r="D3" s="164"/>
      <c r="E3" s="164"/>
      <c r="F3" s="164"/>
      <c r="G3" s="164"/>
      <c r="H3" s="164"/>
      <c r="I3" s="164"/>
      <c r="J3" s="164"/>
      <c r="K3" s="102"/>
      <c r="L3" s="102"/>
      <c r="M3" s="102"/>
      <c r="N3" s="102"/>
      <c r="Q3" s="106" t="s">
        <v>31</v>
      </c>
    </row>
    <row r="4" spans="1:21" s="105" customFormat="1" ht="27.75" hidden="1" customHeight="1" x14ac:dyDescent="0.3">
      <c r="A4" s="102" t="s">
        <v>55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Q4" s="106" t="s">
        <v>30</v>
      </c>
    </row>
    <row r="5" spans="1:21" s="105" customFormat="1" ht="27.75" customHeight="1" x14ac:dyDescent="0.3">
      <c r="A5" s="103" t="s">
        <v>72</v>
      </c>
      <c r="B5" s="103"/>
      <c r="C5" s="103"/>
      <c r="D5" s="103"/>
      <c r="E5" s="103"/>
      <c r="F5" s="103"/>
      <c r="G5" s="103"/>
      <c r="H5" s="103"/>
      <c r="I5" s="102"/>
      <c r="J5" s="102"/>
      <c r="K5" s="102"/>
      <c r="L5" s="102"/>
      <c r="M5" s="102"/>
      <c r="N5" s="102"/>
      <c r="Q5" s="106"/>
    </row>
    <row r="6" spans="1:21" s="4" customFormat="1" ht="13.5" customHeight="1" thickBot="1" x14ac:dyDescent="0.35"/>
    <row r="7" spans="1:21" s="1" customFormat="1" ht="18.75" customHeight="1" thickBot="1" x14ac:dyDescent="0.35">
      <c r="A7" s="165" t="s">
        <v>3</v>
      </c>
      <c r="B7" s="167" t="s">
        <v>22</v>
      </c>
      <c r="C7" s="168"/>
      <c r="D7" s="169"/>
      <c r="E7" s="170" t="s">
        <v>1</v>
      </c>
      <c r="F7" s="170" t="s">
        <v>0</v>
      </c>
      <c r="G7" s="172" t="s">
        <v>21</v>
      </c>
      <c r="H7" s="173"/>
      <c r="I7" s="174" t="s">
        <v>54</v>
      </c>
      <c r="J7" s="176" t="s">
        <v>42</v>
      </c>
      <c r="K7" s="186" t="s">
        <v>19</v>
      </c>
      <c r="L7" s="186" t="s">
        <v>8</v>
      </c>
      <c r="M7" s="186" t="s">
        <v>56</v>
      </c>
      <c r="N7" s="188" t="s">
        <v>2</v>
      </c>
      <c r="P7" s="190" t="s">
        <v>32</v>
      </c>
      <c r="Q7" s="192" t="s">
        <v>23</v>
      </c>
      <c r="R7" s="13" t="s">
        <v>24</v>
      </c>
      <c r="S7" s="180" t="s">
        <v>25</v>
      </c>
      <c r="T7" s="180" t="s">
        <v>26</v>
      </c>
      <c r="U7" s="182" t="s">
        <v>27</v>
      </c>
    </row>
    <row r="8" spans="1:21" ht="41.25" customHeight="1" thickBot="1" x14ac:dyDescent="0.35">
      <c r="A8" s="166"/>
      <c r="B8" s="114" t="s">
        <v>16</v>
      </c>
      <c r="C8" s="114" t="s">
        <v>4</v>
      </c>
      <c r="D8" s="12" t="s">
        <v>20</v>
      </c>
      <c r="E8" s="171"/>
      <c r="F8" s="171"/>
      <c r="G8" s="124" t="s">
        <v>14</v>
      </c>
      <c r="H8" s="124" t="s">
        <v>15</v>
      </c>
      <c r="I8" s="175"/>
      <c r="J8" s="177"/>
      <c r="K8" s="171"/>
      <c r="L8" s="187"/>
      <c r="M8" s="187"/>
      <c r="N8" s="189"/>
      <c r="P8" s="191"/>
      <c r="Q8" s="193"/>
      <c r="R8" s="15" t="s">
        <v>28</v>
      </c>
      <c r="S8" s="181"/>
      <c r="T8" s="181"/>
      <c r="U8" s="183"/>
    </row>
    <row r="9" spans="1:21" ht="31.5" customHeight="1" thickBot="1" x14ac:dyDescent="0.35">
      <c r="A9" s="115">
        <v>1</v>
      </c>
      <c r="B9" s="42" t="s">
        <v>41</v>
      </c>
      <c r="C9" s="43" t="s">
        <v>40</v>
      </c>
      <c r="D9" s="43" t="s">
        <v>40</v>
      </c>
      <c r="E9" s="43" t="s">
        <v>57</v>
      </c>
      <c r="F9" s="116" t="s">
        <v>36</v>
      </c>
      <c r="G9" s="117">
        <v>42948</v>
      </c>
      <c r="H9" s="117">
        <v>43312</v>
      </c>
      <c r="I9" s="118">
        <v>20000000</v>
      </c>
      <c r="J9" s="119">
        <f>$Q9</f>
        <v>0</v>
      </c>
      <c r="K9" s="120" t="s">
        <v>37</v>
      </c>
      <c r="L9" s="121" t="s">
        <v>38</v>
      </c>
      <c r="M9" s="122"/>
      <c r="N9" s="123"/>
      <c r="O9" s="14"/>
      <c r="P9" s="26" t="str">
        <f>IFERROR(IF($J9&lt;&gt;$Q9,"*",""),"")</f>
        <v/>
      </c>
      <c r="Q9" s="27">
        <f>IFERROR(IF(OR(LOWER($M9)="v",$M9="임상위탁과제 v(50%)"),$U9*$R9/2,$U9*$R9),"")</f>
        <v>0</v>
      </c>
      <c r="R9" s="22">
        <f>TestDates($G9,$H9,DATE(2019,1,1),DATE(2021,12,31))</f>
        <v>0</v>
      </c>
      <c r="S9" s="22">
        <f>TestDates1($G9,$H9)</f>
        <v>12</v>
      </c>
      <c r="T9" s="22">
        <f>TRUNC(DATEDIF($G9,$H9,"d")/30)</f>
        <v>12</v>
      </c>
      <c r="U9" s="28">
        <f>$I9/$S9</f>
        <v>1666666.6666666667</v>
      </c>
    </row>
    <row r="10" spans="1:21" ht="31.5" customHeight="1" thickTop="1" x14ac:dyDescent="0.3">
      <c r="A10" s="69">
        <v>2</v>
      </c>
      <c r="B10" s="44" t="s">
        <v>41</v>
      </c>
      <c r="C10" s="45" t="s">
        <v>40</v>
      </c>
      <c r="D10" s="45" t="s">
        <v>40</v>
      </c>
      <c r="E10" s="45" t="s">
        <v>44</v>
      </c>
      <c r="F10" s="46" t="s">
        <v>33</v>
      </c>
      <c r="G10" s="47">
        <v>43009</v>
      </c>
      <c r="H10" s="47">
        <v>43312</v>
      </c>
      <c r="I10" s="48">
        <v>94570000</v>
      </c>
      <c r="J10" s="63">
        <f t="shared" ref="J10:J30" si="0">$Q10</f>
        <v>0</v>
      </c>
      <c r="K10" s="49" t="s">
        <v>39</v>
      </c>
      <c r="L10" s="49" t="s">
        <v>38</v>
      </c>
      <c r="M10" s="109"/>
      <c r="N10" s="70"/>
      <c r="O10" s="14"/>
      <c r="P10" s="25" t="str">
        <f t="shared" ref="P10:P30" si="1">IFERROR(IF($J10&lt;&gt;$Q10,"*",""),"")</f>
        <v/>
      </c>
      <c r="Q10" s="27">
        <f t="shared" ref="Q10:Q30" si="2">IFERROR(IF(OR(LOWER($M10)="v",$M10="임상위탁과제 v(50%)"),$U10*$R10/2,$U10*$R10),"")</f>
        <v>0</v>
      </c>
      <c r="R10" s="22">
        <f t="shared" ref="R10:R30" si="3">TestDates($G10,$H10,DATE(2019,1,1),DATE(2021,12,31))</f>
        <v>0</v>
      </c>
      <c r="S10" s="22">
        <f t="shared" ref="S10:S30" si="4">TestDates1($G10,$H10)</f>
        <v>10</v>
      </c>
      <c r="T10" s="22">
        <f t="shared" ref="T10:T30" si="5">TRUNC(DATEDIF($G10,$H10,"d")/30)</f>
        <v>10</v>
      </c>
      <c r="U10" s="23">
        <f>$I10/$S10</f>
        <v>9457000</v>
      </c>
    </row>
    <row r="11" spans="1:21" ht="31.5" customHeight="1" x14ac:dyDescent="0.3">
      <c r="A11" s="71">
        <v>3</v>
      </c>
      <c r="B11" s="50" t="s">
        <v>41</v>
      </c>
      <c r="C11" s="51" t="s">
        <v>40</v>
      </c>
      <c r="D11" s="51" t="s">
        <v>40</v>
      </c>
      <c r="E11" s="51" t="s">
        <v>45</v>
      </c>
      <c r="F11" s="52" t="s">
        <v>33</v>
      </c>
      <c r="G11" s="53">
        <v>43313</v>
      </c>
      <c r="H11" s="53">
        <v>43616</v>
      </c>
      <c r="I11" s="54">
        <v>201470000</v>
      </c>
      <c r="J11" s="64">
        <f t="shared" si="0"/>
        <v>100735000</v>
      </c>
      <c r="K11" s="55" t="s">
        <v>39</v>
      </c>
      <c r="L11" s="55" t="s">
        <v>38</v>
      </c>
      <c r="M11" s="110"/>
      <c r="N11" s="72"/>
      <c r="O11" s="14"/>
      <c r="P11" s="25" t="str">
        <f t="shared" si="1"/>
        <v/>
      </c>
      <c r="Q11" s="27">
        <f>IFERROR(IF(OR(LOWER($M11)="v",$M11="임상위탁과제 v(50%)"),$U11*$R11/2,$U11*$R11),"")</f>
        <v>100735000</v>
      </c>
      <c r="R11" s="22">
        <f>TestDates($G11,$H11,DATE(2019,1,1),DATE(2021,12,31))</f>
        <v>5</v>
      </c>
      <c r="S11" s="22">
        <f t="shared" si="4"/>
        <v>10</v>
      </c>
      <c r="T11" s="22">
        <f t="shared" si="5"/>
        <v>10</v>
      </c>
      <c r="U11" s="23">
        <f>$I11/$S11</f>
        <v>20147000</v>
      </c>
    </row>
    <row r="12" spans="1:21" ht="31.5" customHeight="1" thickBot="1" x14ac:dyDescent="0.35">
      <c r="A12" s="73">
        <v>4</v>
      </c>
      <c r="B12" s="56" t="s">
        <v>41</v>
      </c>
      <c r="C12" s="57" t="s">
        <v>40</v>
      </c>
      <c r="D12" s="57" t="s">
        <v>40</v>
      </c>
      <c r="E12" s="57" t="s">
        <v>46</v>
      </c>
      <c r="F12" s="58" t="s">
        <v>33</v>
      </c>
      <c r="G12" s="59">
        <v>43617</v>
      </c>
      <c r="H12" s="59">
        <v>43738</v>
      </c>
      <c r="I12" s="60">
        <v>40230000</v>
      </c>
      <c r="J12" s="65">
        <f t="shared" si="0"/>
        <v>40230000</v>
      </c>
      <c r="K12" s="61" t="s">
        <v>39</v>
      </c>
      <c r="L12" s="61" t="s">
        <v>38</v>
      </c>
      <c r="M12" s="111"/>
      <c r="N12" s="74"/>
      <c r="O12" s="14"/>
      <c r="P12" s="25" t="str">
        <f t="shared" si="1"/>
        <v/>
      </c>
      <c r="Q12" s="27">
        <f>IFERROR(IF(OR(LOWER($M12)="v",$M12="임상위탁과제 v(50%)"),$U12*$R12/2,$U12*$R12),"")</f>
        <v>40230000</v>
      </c>
      <c r="R12" s="22">
        <f t="shared" si="3"/>
        <v>4</v>
      </c>
      <c r="S12" s="22">
        <f t="shared" si="4"/>
        <v>4</v>
      </c>
      <c r="T12" s="22">
        <f t="shared" si="5"/>
        <v>4</v>
      </c>
      <c r="U12" s="23">
        <f>$I12/$S12</f>
        <v>10057500</v>
      </c>
    </row>
    <row r="13" spans="1:21" ht="31.5" customHeight="1" thickTop="1" x14ac:dyDescent="0.3">
      <c r="A13" s="7">
        <v>8</v>
      </c>
      <c r="B13" s="42" t="s">
        <v>41</v>
      </c>
      <c r="C13" s="43" t="s">
        <v>40</v>
      </c>
      <c r="D13" s="43" t="s">
        <v>40</v>
      </c>
      <c r="E13" s="30" t="s">
        <v>58</v>
      </c>
      <c r="F13" s="38" t="s">
        <v>34</v>
      </c>
      <c r="G13" s="11">
        <v>43554</v>
      </c>
      <c r="H13" s="11">
        <v>44284</v>
      </c>
      <c r="I13" s="41">
        <v>30100000</v>
      </c>
      <c r="J13" s="66">
        <f t="shared" si="0"/>
        <v>30100000</v>
      </c>
      <c r="K13" s="8" t="s">
        <v>60</v>
      </c>
      <c r="L13" s="39" t="s">
        <v>38</v>
      </c>
      <c r="M13" s="112"/>
      <c r="N13" s="9"/>
      <c r="O13" s="14"/>
      <c r="P13" s="25" t="str">
        <f t="shared" si="1"/>
        <v/>
      </c>
      <c r="Q13" s="27">
        <f t="shared" si="2"/>
        <v>30100000</v>
      </c>
      <c r="R13" s="22">
        <f t="shared" si="3"/>
        <v>24</v>
      </c>
      <c r="S13" s="22">
        <f t="shared" si="4"/>
        <v>24</v>
      </c>
      <c r="T13" s="22">
        <f t="shared" si="5"/>
        <v>24</v>
      </c>
      <c r="U13" s="23">
        <f t="shared" ref="U13:U30" si="6">$I13/$S13</f>
        <v>1254166.6666666667</v>
      </c>
    </row>
    <row r="14" spans="1:21" ht="31.5" customHeight="1" x14ac:dyDescent="0.3">
      <c r="A14" s="75">
        <v>9</v>
      </c>
      <c r="B14" s="36" t="s">
        <v>41</v>
      </c>
      <c r="C14" s="37" t="s">
        <v>40</v>
      </c>
      <c r="D14" s="37" t="s">
        <v>40</v>
      </c>
      <c r="E14" s="31" t="s">
        <v>59</v>
      </c>
      <c r="F14" s="35" t="s">
        <v>35</v>
      </c>
      <c r="G14" s="10">
        <v>43252</v>
      </c>
      <c r="H14" s="10">
        <v>44255</v>
      </c>
      <c r="I14" s="40">
        <v>37500000</v>
      </c>
      <c r="J14" s="67">
        <f t="shared" si="0"/>
        <v>14772727.272727273</v>
      </c>
      <c r="K14" s="2" t="s">
        <v>37</v>
      </c>
      <c r="L14" s="32" t="s">
        <v>38</v>
      </c>
      <c r="M14" s="113" t="s">
        <v>43</v>
      </c>
      <c r="N14" s="6"/>
      <c r="O14" s="14"/>
      <c r="P14" s="25" t="str">
        <f t="shared" si="1"/>
        <v/>
      </c>
      <c r="Q14" s="27">
        <f t="shared" si="2"/>
        <v>14772727.272727273</v>
      </c>
      <c r="R14" s="22">
        <f t="shared" si="3"/>
        <v>26</v>
      </c>
      <c r="S14" s="22">
        <f t="shared" si="4"/>
        <v>33</v>
      </c>
      <c r="T14" s="22">
        <f t="shared" si="5"/>
        <v>33</v>
      </c>
      <c r="U14" s="23">
        <f t="shared" si="6"/>
        <v>1136363.6363636365</v>
      </c>
    </row>
    <row r="15" spans="1:21" ht="31.5" customHeight="1" x14ac:dyDescent="0.3">
      <c r="A15" s="76">
        <v>10</v>
      </c>
      <c r="B15" s="33"/>
      <c r="C15" s="33"/>
      <c r="D15" s="33"/>
      <c r="E15" s="33"/>
      <c r="F15" s="33"/>
      <c r="G15" s="34"/>
      <c r="H15" s="34"/>
      <c r="I15" s="24"/>
      <c r="J15" s="68"/>
      <c r="K15" s="33"/>
      <c r="L15" s="33"/>
      <c r="M15" s="113"/>
      <c r="N15" s="77"/>
      <c r="O15" s="14"/>
      <c r="P15" s="25" t="str">
        <f t="shared" si="1"/>
        <v/>
      </c>
      <c r="Q15" s="27" t="str">
        <f t="shared" si="2"/>
        <v/>
      </c>
      <c r="R15" s="22" t="e">
        <f t="shared" si="3"/>
        <v>#VALUE!</v>
      </c>
      <c r="S15" s="22" t="e">
        <f t="shared" si="4"/>
        <v>#VALUE!</v>
      </c>
      <c r="T15" s="22">
        <f t="shared" si="5"/>
        <v>0</v>
      </c>
      <c r="U15" s="23" t="e">
        <f t="shared" si="6"/>
        <v>#VALUE!</v>
      </c>
    </row>
    <row r="16" spans="1:21" ht="31.5" customHeight="1" x14ac:dyDescent="0.3">
      <c r="A16" s="76">
        <v>11</v>
      </c>
      <c r="B16" s="33"/>
      <c r="C16" s="33"/>
      <c r="D16" s="33"/>
      <c r="E16" s="33"/>
      <c r="F16" s="33"/>
      <c r="G16" s="34"/>
      <c r="H16" s="34"/>
      <c r="I16" s="24"/>
      <c r="J16" s="68" t="str">
        <f t="shared" si="0"/>
        <v/>
      </c>
      <c r="K16" s="33"/>
      <c r="L16" s="33"/>
      <c r="M16" s="113"/>
      <c r="N16" s="77"/>
      <c r="O16" s="14"/>
      <c r="P16" s="25" t="str">
        <f t="shared" si="1"/>
        <v/>
      </c>
      <c r="Q16" s="27" t="str">
        <f t="shared" si="2"/>
        <v/>
      </c>
      <c r="R16" s="22" t="e">
        <f t="shared" si="3"/>
        <v>#VALUE!</v>
      </c>
      <c r="S16" s="22" t="e">
        <f t="shared" si="4"/>
        <v>#VALUE!</v>
      </c>
      <c r="T16" s="22">
        <f t="shared" si="5"/>
        <v>0</v>
      </c>
      <c r="U16" s="23" t="e">
        <f t="shared" si="6"/>
        <v>#VALUE!</v>
      </c>
    </row>
    <row r="17" spans="1:21" ht="31.5" customHeight="1" x14ac:dyDescent="0.3">
      <c r="A17" s="76">
        <v>12</v>
      </c>
      <c r="B17" s="33"/>
      <c r="C17" s="33"/>
      <c r="D17" s="33"/>
      <c r="E17" s="33"/>
      <c r="F17" s="33"/>
      <c r="G17" s="34"/>
      <c r="H17" s="34"/>
      <c r="I17" s="24"/>
      <c r="J17" s="68" t="str">
        <f t="shared" si="0"/>
        <v/>
      </c>
      <c r="K17" s="33"/>
      <c r="L17" s="33"/>
      <c r="M17" s="113"/>
      <c r="N17" s="77"/>
      <c r="O17" s="14"/>
      <c r="P17" s="25" t="str">
        <f t="shared" si="1"/>
        <v/>
      </c>
      <c r="Q17" s="27" t="str">
        <f t="shared" si="2"/>
        <v/>
      </c>
      <c r="R17" s="22" t="e">
        <f t="shared" si="3"/>
        <v>#VALUE!</v>
      </c>
      <c r="S17" s="22" t="e">
        <f t="shared" si="4"/>
        <v>#VALUE!</v>
      </c>
      <c r="T17" s="22">
        <f t="shared" si="5"/>
        <v>0</v>
      </c>
      <c r="U17" s="23" t="e">
        <f t="shared" si="6"/>
        <v>#VALUE!</v>
      </c>
    </row>
    <row r="18" spans="1:21" ht="31.5" customHeight="1" x14ac:dyDescent="0.3">
      <c r="A18" s="76">
        <v>13</v>
      </c>
      <c r="B18" s="33"/>
      <c r="C18" s="33"/>
      <c r="D18" s="33"/>
      <c r="E18" s="33"/>
      <c r="F18" s="33"/>
      <c r="G18" s="34"/>
      <c r="H18" s="34"/>
      <c r="I18" s="24"/>
      <c r="J18" s="68" t="str">
        <f t="shared" si="0"/>
        <v/>
      </c>
      <c r="K18" s="33"/>
      <c r="L18" s="33"/>
      <c r="M18" s="113"/>
      <c r="N18" s="77"/>
      <c r="O18" s="14"/>
      <c r="P18" s="25" t="str">
        <f t="shared" si="1"/>
        <v/>
      </c>
      <c r="Q18" s="27" t="str">
        <f t="shared" si="2"/>
        <v/>
      </c>
      <c r="R18" s="22" t="e">
        <f t="shared" si="3"/>
        <v>#VALUE!</v>
      </c>
      <c r="S18" s="22" t="e">
        <f t="shared" si="4"/>
        <v>#VALUE!</v>
      </c>
      <c r="T18" s="22">
        <f t="shared" si="5"/>
        <v>0</v>
      </c>
      <c r="U18" s="23" t="e">
        <f t="shared" si="6"/>
        <v>#VALUE!</v>
      </c>
    </row>
    <row r="19" spans="1:21" ht="31.5" customHeight="1" x14ac:dyDescent="0.3">
      <c r="A19" s="76">
        <v>14</v>
      </c>
      <c r="B19" s="33"/>
      <c r="C19" s="33"/>
      <c r="D19" s="33"/>
      <c r="E19" s="33"/>
      <c r="F19" s="33"/>
      <c r="G19" s="16"/>
      <c r="H19" s="16"/>
      <c r="I19" s="17"/>
      <c r="J19" s="68" t="str">
        <f t="shared" si="0"/>
        <v/>
      </c>
      <c r="K19" s="33"/>
      <c r="L19" s="33"/>
      <c r="M19" s="113"/>
      <c r="N19" s="77"/>
      <c r="O19" s="14"/>
      <c r="P19" s="25" t="str">
        <f t="shared" si="1"/>
        <v/>
      </c>
      <c r="Q19" s="27" t="str">
        <f t="shared" si="2"/>
        <v/>
      </c>
      <c r="R19" s="22" t="e">
        <f t="shared" si="3"/>
        <v>#VALUE!</v>
      </c>
      <c r="S19" s="22" t="e">
        <f t="shared" si="4"/>
        <v>#VALUE!</v>
      </c>
      <c r="T19" s="22">
        <f t="shared" si="5"/>
        <v>0</v>
      </c>
      <c r="U19" s="23" t="e">
        <f t="shared" si="6"/>
        <v>#VALUE!</v>
      </c>
    </row>
    <row r="20" spans="1:21" ht="31.5" customHeight="1" x14ac:dyDescent="0.3">
      <c r="A20" s="76">
        <v>15</v>
      </c>
      <c r="B20" s="33"/>
      <c r="C20" s="33"/>
      <c r="D20" s="33"/>
      <c r="E20" s="33"/>
      <c r="F20" s="33"/>
      <c r="G20" s="16"/>
      <c r="H20" s="16"/>
      <c r="I20" s="24"/>
      <c r="J20" s="68" t="str">
        <f t="shared" si="0"/>
        <v/>
      </c>
      <c r="K20" s="33"/>
      <c r="L20" s="33"/>
      <c r="M20" s="113"/>
      <c r="N20" s="77"/>
      <c r="O20" s="14"/>
      <c r="P20" s="25" t="str">
        <f t="shared" si="1"/>
        <v/>
      </c>
      <c r="Q20" s="27" t="str">
        <f t="shared" si="2"/>
        <v/>
      </c>
      <c r="R20" s="22" t="e">
        <f t="shared" si="3"/>
        <v>#VALUE!</v>
      </c>
      <c r="S20" s="22" t="e">
        <f t="shared" si="4"/>
        <v>#VALUE!</v>
      </c>
      <c r="T20" s="22">
        <f t="shared" si="5"/>
        <v>0</v>
      </c>
      <c r="U20" s="23" t="e">
        <f t="shared" si="6"/>
        <v>#VALUE!</v>
      </c>
    </row>
    <row r="21" spans="1:21" ht="31.5" customHeight="1" x14ac:dyDescent="0.3">
      <c r="A21" s="76">
        <v>16</v>
      </c>
      <c r="B21" s="33"/>
      <c r="C21" s="33"/>
      <c r="D21" s="33"/>
      <c r="E21" s="33"/>
      <c r="F21" s="33"/>
      <c r="G21" s="16"/>
      <c r="H21" s="16"/>
      <c r="I21" s="17"/>
      <c r="J21" s="68" t="str">
        <f t="shared" si="0"/>
        <v/>
      </c>
      <c r="K21" s="33"/>
      <c r="L21" s="33"/>
      <c r="M21" s="113"/>
      <c r="N21" s="77"/>
      <c r="O21" s="14"/>
      <c r="P21" s="25" t="str">
        <f t="shared" si="1"/>
        <v/>
      </c>
      <c r="Q21" s="27" t="str">
        <f t="shared" si="2"/>
        <v/>
      </c>
      <c r="R21" s="22" t="e">
        <f t="shared" si="3"/>
        <v>#VALUE!</v>
      </c>
      <c r="S21" s="22" t="e">
        <f t="shared" si="4"/>
        <v>#VALUE!</v>
      </c>
      <c r="T21" s="22">
        <f t="shared" si="5"/>
        <v>0</v>
      </c>
      <c r="U21" s="23" t="e">
        <f t="shared" si="6"/>
        <v>#VALUE!</v>
      </c>
    </row>
    <row r="22" spans="1:21" ht="31.5" customHeight="1" x14ac:dyDescent="0.3">
      <c r="A22" s="76">
        <v>17</v>
      </c>
      <c r="B22" s="33"/>
      <c r="C22" s="33"/>
      <c r="D22" s="33"/>
      <c r="E22" s="33"/>
      <c r="F22" s="33"/>
      <c r="G22" s="16"/>
      <c r="H22" s="16"/>
      <c r="I22" s="24"/>
      <c r="J22" s="68" t="str">
        <f t="shared" si="0"/>
        <v/>
      </c>
      <c r="K22" s="33"/>
      <c r="L22" s="33"/>
      <c r="M22" s="113"/>
      <c r="N22" s="77"/>
      <c r="O22" s="14"/>
      <c r="P22" s="25" t="str">
        <f t="shared" si="1"/>
        <v/>
      </c>
      <c r="Q22" s="27" t="str">
        <f t="shared" si="2"/>
        <v/>
      </c>
      <c r="R22" s="22" t="e">
        <f t="shared" si="3"/>
        <v>#VALUE!</v>
      </c>
      <c r="S22" s="22" t="e">
        <f t="shared" si="4"/>
        <v>#VALUE!</v>
      </c>
      <c r="T22" s="22">
        <f t="shared" si="5"/>
        <v>0</v>
      </c>
      <c r="U22" s="23" t="e">
        <f t="shared" si="6"/>
        <v>#VALUE!</v>
      </c>
    </row>
    <row r="23" spans="1:21" ht="31.5" customHeight="1" x14ac:dyDescent="0.3">
      <c r="A23" s="76">
        <v>18</v>
      </c>
      <c r="B23" s="33"/>
      <c r="C23" s="33"/>
      <c r="D23" s="33"/>
      <c r="E23" s="33"/>
      <c r="F23" s="33"/>
      <c r="G23" s="16"/>
      <c r="H23" s="16"/>
      <c r="I23" s="17"/>
      <c r="J23" s="68" t="str">
        <f t="shared" si="0"/>
        <v/>
      </c>
      <c r="K23" s="33"/>
      <c r="L23" s="33"/>
      <c r="M23" s="113"/>
      <c r="N23" s="77"/>
      <c r="O23" s="14"/>
      <c r="P23" s="25" t="str">
        <f t="shared" si="1"/>
        <v/>
      </c>
      <c r="Q23" s="27" t="str">
        <f t="shared" si="2"/>
        <v/>
      </c>
      <c r="R23" s="22" t="e">
        <f t="shared" si="3"/>
        <v>#VALUE!</v>
      </c>
      <c r="S23" s="22" t="e">
        <f t="shared" si="4"/>
        <v>#VALUE!</v>
      </c>
      <c r="T23" s="22">
        <f t="shared" si="5"/>
        <v>0</v>
      </c>
      <c r="U23" s="23" t="e">
        <f t="shared" si="6"/>
        <v>#VALUE!</v>
      </c>
    </row>
    <row r="24" spans="1:21" ht="31.5" customHeight="1" x14ac:dyDescent="0.3">
      <c r="A24" s="76">
        <v>19</v>
      </c>
      <c r="B24" s="33"/>
      <c r="C24" s="33"/>
      <c r="D24" s="33"/>
      <c r="E24" s="33"/>
      <c r="F24" s="33"/>
      <c r="G24" s="16"/>
      <c r="H24" s="16"/>
      <c r="I24" s="24"/>
      <c r="J24" s="68" t="str">
        <f t="shared" si="0"/>
        <v/>
      </c>
      <c r="K24" s="33"/>
      <c r="L24" s="33"/>
      <c r="M24" s="113"/>
      <c r="N24" s="77"/>
      <c r="O24" s="14"/>
      <c r="P24" s="25" t="str">
        <f t="shared" si="1"/>
        <v/>
      </c>
      <c r="Q24" s="27" t="str">
        <f t="shared" si="2"/>
        <v/>
      </c>
      <c r="R24" s="22" t="e">
        <f t="shared" si="3"/>
        <v>#VALUE!</v>
      </c>
      <c r="S24" s="22" t="e">
        <f t="shared" si="4"/>
        <v>#VALUE!</v>
      </c>
      <c r="T24" s="22">
        <f t="shared" si="5"/>
        <v>0</v>
      </c>
      <c r="U24" s="23" t="e">
        <f t="shared" si="6"/>
        <v>#VALUE!</v>
      </c>
    </row>
    <row r="25" spans="1:21" ht="31.5" customHeight="1" x14ac:dyDescent="0.3">
      <c r="A25" s="76">
        <v>20</v>
      </c>
      <c r="B25" s="33"/>
      <c r="C25" s="33"/>
      <c r="D25" s="33"/>
      <c r="E25" s="33"/>
      <c r="F25" s="33"/>
      <c r="G25" s="16"/>
      <c r="H25" s="16"/>
      <c r="I25" s="17"/>
      <c r="J25" s="68" t="str">
        <f t="shared" si="0"/>
        <v/>
      </c>
      <c r="K25" s="33"/>
      <c r="L25" s="33"/>
      <c r="M25" s="113"/>
      <c r="N25" s="77"/>
      <c r="O25" s="14"/>
      <c r="P25" s="25" t="str">
        <f t="shared" si="1"/>
        <v/>
      </c>
      <c r="Q25" s="27" t="str">
        <f t="shared" si="2"/>
        <v/>
      </c>
      <c r="R25" s="22" t="e">
        <f t="shared" si="3"/>
        <v>#VALUE!</v>
      </c>
      <c r="S25" s="22" t="e">
        <f t="shared" si="4"/>
        <v>#VALUE!</v>
      </c>
      <c r="T25" s="22">
        <f t="shared" si="5"/>
        <v>0</v>
      </c>
      <c r="U25" s="23" t="e">
        <f t="shared" si="6"/>
        <v>#VALUE!</v>
      </c>
    </row>
    <row r="26" spans="1:21" ht="31.5" customHeight="1" x14ac:dyDescent="0.3">
      <c r="A26" s="76">
        <v>21</v>
      </c>
      <c r="B26" s="33"/>
      <c r="C26" s="33"/>
      <c r="D26" s="33"/>
      <c r="E26" s="33"/>
      <c r="F26" s="33"/>
      <c r="G26" s="16"/>
      <c r="H26" s="16"/>
      <c r="I26" s="24"/>
      <c r="J26" s="68" t="str">
        <f t="shared" si="0"/>
        <v/>
      </c>
      <c r="K26" s="33"/>
      <c r="L26" s="33"/>
      <c r="M26" s="113"/>
      <c r="N26" s="77"/>
      <c r="O26" s="14"/>
      <c r="P26" s="25" t="str">
        <f t="shared" si="1"/>
        <v/>
      </c>
      <c r="Q26" s="27" t="str">
        <f t="shared" si="2"/>
        <v/>
      </c>
      <c r="R26" s="22" t="e">
        <f t="shared" si="3"/>
        <v>#VALUE!</v>
      </c>
      <c r="S26" s="22" t="e">
        <f t="shared" si="4"/>
        <v>#VALUE!</v>
      </c>
      <c r="T26" s="22">
        <f t="shared" si="5"/>
        <v>0</v>
      </c>
      <c r="U26" s="23" t="e">
        <f t="shared" si="6"/>
        <v>#VALUE!</v>
      </c>
    </row>
    <row r="27" spans="1:21" ht="31.5" customHeight="1" x14ac:dyDescent="0.3">
      <c r="A27" s="76">
        <v>22</v>
      </c>
      <c r="B27" s="33"/>
      <c r="C27" s="33"/>
      <c r="D27" s="33"/>
      <c r="E27" s="33"/>
      <c r="F27" s="33"/>
      <c r="G27" s="16"/>
      <c r="H27" s="16"/>
      <c r="I27" s="17"/>
      <c r="J27" s="68" t="str">
        <f t="shared" si="0"/>
        <v/>
      </c>
      <c r="K27" s="33"/>
      <c r="L27" s="33"/>
      <c r="M27" s="113"/>
      <c r="N27" s="77"/>
      <c r="O27" s="14"/>
      <c r="P27" s="25" t="str">
        <f t="shared" si="1"/>
        <v/>
      </c>
      <c r="Q27" s="27" t="str">
        <f t="shared" si="2"/>
        <v/>
      </c>
      <c r="R27" s="22" t="e">
        <f t="shared" si="3"/>
        <v>#VALUE!</v>
      </c>
      <c r="S27" s="22" t="e">
        <f t="shared" si="4"/>
        <v>#VALUE!</v>
      </c>
      <c r="T27" s="22">
        <f t="shared" si="5"/>
        <v>0</v>
      </c>
      <c r="U27" s="23" t="e">
        <f t="shared" si="6"/>
        <v>#VALUE!</v>
      </c>
    </row>
    <row r="28" spans="1:21" ht="31.5" customHeight="1" x14ac:dyDescent="0.3">
      <c r="A28" s="76">
        <v>23</v>
      </c>
      <c r="B28" s="33"/>
      <c r="C28" s="33"/>
      <c r="D28" s="33"/>
      <c r="E28" s="33"/>
      <c r="F28" s="33"/>
      <c r="G28" s="16"/>
      <c r="H28" s="16"/>
      <c r="I28" s="24"/>
      <c r="J28" s="68" t="str">
        <f t="shared" si="0"/>
        <v/>
      </c>
      <c r="K28" s="33"/>
      <c r="L28" s="33"/>
      <c r="M28" s="113"/>
      <c r="N28" s="77"/>
      <c r="O28" s="14"/>
      <c r="P28" s="25" t="str">
        <f t="shared" si="1"/>
        <v/>
      </c>
      <c r="Q28" s="27" t="str">
        <f t="shared" si="2"/>
        <v/>
      </c>
      <c r="R28" s="22" t="e">
        <f t="shared" si="3"/>
        <v>#VALUE!</v>
      </c>
      <c r="S28" s="22" t="e">
        <f t="shared" si="4"/>
        <v>#VALUE!</v>
      </c>
      <c r="T28" s="22">
        <f t="shared" si="5"/>
        <v>0</v>
      </c>
      <c r="U28" s="23" t="e">
        <f t="shared" si="6"/>
        <v>#VALUE!</v>
      </c>
    </row>
    <row r="29" spans="1:21" ht="31.5" customHeight="1" x14ac:dyDescent="0.3">
      <c r="A29" s="76">
        <v>24</v>
      </c>
      <c r="B29" s="33"/>
      <c r="C29" s="33"/>
      <c r="D29" s="33"/>
      <c r="E29" s="33"/>
      <c r="F29" s="33"/>
      <c r="G29" s="16"/>
      <c r="H29" s="16"/>
      <c r="I29" s="17"/>
      <c r="J29" s="68" t="str">
        <f t="shared" si="0"/>
        <v/>
      </c>
      <c r="K29" s="33"/>
      <c r="L29" s="33"/>
      <c r="M29" s="113"/>
      <c r="N29" s="77"/>
      <c r="O29" s="14"/>
      <c r="P29" s="25" t="str">
        <f t="shared" si="1"/>
        <v/>
      </c>
      <c r="Q29" s="27" t="str">
        <f t="shared" si="2"/>
        <v/>
      </c>
      <c r="R29" s="22" t="e">
        <f t="shared" si="3"/>
        <v>#VALUE!</v>
      </c>
      <c r="S29" s="22" t="e">
        <f t="shared" si="4"/>
        <v>#VALUE!</v>
      </c>
      <c r="T29" s="22">
        <f t="shared" si="5"/>
        <v>0</v>
      </c>
      <c r="U29" s="23" t="e">
        <f t="shared" si="6"/>
        <v>#VALUE!</v>
      </c>
    </row>
    <row r="30" spans="1:21" ht="31.5" customHeight="1" thickBot="1" x14ac:dyDescent="0.35">
      <c r="A30" s="78">
        <v>25</v>
      </c>
      <c r="B30" s="79"/>
      <c r="C30" s="79"/>
      <c r="D30" s="79"/>
      <c r="E30" s="79"/>
      <c r="F30" s="79"/>
      <c r="G30" s="80"/>
      <c r="H30" s="80"/>
      <c r="I30" s="62"/>
      <c r="J30" s="81" t="str">
        <f t="shared" si="0"/>
        <v/>
      </c>
      <c r="K30" s="79"/>
      <c r="L30" s="79"/>
      <c r="M30" s="108"/>
      <c r="N30" s="82"/>
      <c r="O30" s="14"/>
      <c r="P30" s="25" t="str">
        <f t="shared" si="1"/>
        <v/>
      </c>
      <c r="Q30" s="27" t="str">
        <f t="shared" si="2"/>
        <v/>
      </c>
      <c r="R30" s="22" t="e">
        <f t="shared" si="3"/>
        <v>#VALUE!</v>
      </c>
      <c r="S30" s="22" t="e">
        <f t="shared" si="4"/>
        <v>#VALUE!</v>
      </c>
      <c r="T30" s="22">
        <f t="shared" si="5"/>
        <v>0</v>
      </c>
      <c r="U30" s="23" t="e">
        <f t="shared" si="6"/>
        <v>#VALUE!</v>
      </c>
    </row>
    <row r="31" spans="1:21" ht="54.75" customHeight="1" thickBot="1" x14ac:dyDescent="0.35">
      <c r="A31" s="83" t="s">
        <v>29</v>
      </c>
      <c r="B31" s="84"/>
      <c r="C31" s="84"/>
      <c r="D31" s="84"/>
      <c r="E31" s="84"/>
      <c r="F31" s="84"/>
      <c r="G31" s="85"/>
      <c r="H31" s="85"/>
      <c r="I31" s="86">
        <f>SUM(I9:I30)</f>
        <v>423870000</v>
      </c>
      <c r="J31" s="86">
        <f>SUM(J9:J30)</f>
        <v>185837727.27272728</v>
      </c>
      <c r="K31" s="84"/>
      <c r="L31" s="84"/>
      <c r="M31" s="87"/>
      <c r="N31" s="88"/>
      <c r="O31" s="14"/>
      <c r="P31" s="18" t="str">
        <f>IFERROR(IF($J31&lt;&gt;$Q31,"*",""),"")</f>
        <v/>
      </c>
      <c r="Q31" s="29">
        <f>SUM(Q9:Q30)</f>
        <v>185837727.27272728</v>
      </c>
      <c r="R31" s="19" t="e">
        <f>SUM(R9:R30)</f>
        <v>#VALUE!</v>
      </c>
      <c r="S31" s="20"/>
      <c r="T31" s="20"/>
      <c r="U31" s="21"/>
    </row>
  </sheetData>
  <mergeCells count="18">
    <mergeCell ref="A1:N1"/>
    <mergeCell ref="A3:J3"/>
    <mergeCell ref="A7:A8"/>
    <mergeCell ref="B7:D7"/>
    <mergeCell ref="E7:E8"/>
    <mergeCell ref="F7:F8"/>
    <mergeCell ref="G7:H7"/>
    <mergeCell ref="I7:I8"/>
    <mergeCell ref="J7:J8"/>
    <mergeCell ref="K7:K8"/>
    <mergeCell ref="T7:T8"/>
    <mergeCell ref="U7:U8"/>
    <mergeCell ref="L7:L8"/>
    <mergeCell ref="M7:M8"/>
    <mergeCell ref="N7:N8"/>
    <mergeCell ref="Q7:Q8"/>
    <mergeCell ref="S7:S8"/>
    <mergeCell ref="P7:P8"/>
  </mergeCells>
  <phoneticPr fontId="1" type="noConversion"/>
  <conditionalFormatting sqref="R9:S30">
    <cfRule type="cellIs" dxfId="1" priority="2" operator="greaterThan">
      <formula>$M9</formula>
    </cfRule>
  </conditionalFormatting>
  <conditionalFormatting sqref="S31">
    <cfRule type="cellIs" dxfId="0" priority="1" operator="greaterThan">
      <formula>$M31</formula>
    </cfRule>
  </conditionalFormatting>
  <dataValidations count="1">
    <dataValidation type="date" allowBlank="1" showInputMessage="1" showErrorMessage="1" sqref="G9:H30" xr:uid="{00000000-0002-0000-0200-000000000000}">
      <formula1>36526</formula1>
      <formula2>73415</formula2>
    </dataValidation>
  </dataValidations>
  <pageMargins left="0.31496062992125984" right="0.2" top="0.55118110236220474" bottom="0.35433070866141736" header="0.31496062992125984" footer="0.31496062992125984"/>
  <pageSetup paperSize="9"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별첨서류 1)_연구과제 전체 목록</vt:lpstr>
      <vt:lpstr>별첨서류 2)_연구원현황</vt:lpstr>
      <vt:lpstr>별첨서류 1)  작성예시</vt:lpstr>
      <vt:lpstr>'별첨서류 1)  작성예시'!Print_Area</vt:lpstr>
      <vt:lpstr>'별첨서류 1)_연구과제 전체 목록'!Print_Area</vt:lpstr>
      <vt:lpstr>'별첨서류 2)_연구원현황'!Print_Area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SNUH</dc:creator>
  <cp:lastModifiedBy>김선관</cp:lastModifiedBy>
  <cp:lastPrinted>2022-07-07T00:46:53Z</cp:lastPrinted>
  <dcterms:created xsi:type="dcterms:W3CDTF">2015-01-26T00:10:49Z</dcterms:created>
  <dcterms:modified xsi:type="dcterms:W3CDTF">2022-09-28T04:40:11Z</dcterms:modified>
</cp:coreProperties>
</file>